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rivas\Desktop\Neomante\"/>
    </mc:Choice>
  </mc:AlternateContent>
  <xr:revisionPtr revIDLastSave="0" documentId="13_ncr:1_{512B3943-DFFC-4C92-BD7B-4D31503D4577}" xr6:coauthVersionLast="47" xr6:coauthVersionMax="47" xr10:uidLastSave="{00000000-0000-0000-0000-000000000000}"/>
  <bookViews>
    <workbookView xWindow="-120" yWindow="-120" windowWidth="29040" windowHeight="15840" xr2:uid="{00000000-000D-0000-FFFF-FFFF00000000}"/>
  </bookViews>
  <sheets>
    <sheet name="CT - CTF" sheetId="10" r:id="rId1"/>
    <sheet name="Hoja1" sheetId="12" state="hidden" r:id="rId2"/>
  </sheets>
  <definedNames>
    <definedName name="_Toc89246331" localSheetId="0">'CT - CTF'!$G$23</definedName>
    <definedName name="Actual">(PeriodInActual*(#REF!&gt;0))*PeriodInPlan</definedName>
    <definedName name="ActualBeyond">PeriodInActual*(#REF!&gt;0)</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2" l="1"/>
  <c r="N14" i="12"/>
  <c r="N15" i="12"/>
  <c r="N12" i="12"/>
  <c r="E6" i="12"/>
  <c r="E8" i="12" s="1"/>
  <c r="E12" i="12" s="1"/>
  <c r="E11" i="12" l="1"/>
</calcChain>
</file>

<file path=xl/sharedStrings.xml><?xml version="1.0" encoding="utf-8"?>
<sst xmlns="http://schemas.openxmlformats.org/spreadsheetml/2006/main" count="121" uniqueCount="71">
  <si>
    <t>Unidad:</t>
  </si>
  <si>
    <t>Fecha</t>
  </si>
  <si>
    <t>hh:mm inicio</t>
  </si>
  <si>
    <t xml:space="preserve">hh:mm término </t>
  </si>
  <si>
    <t>Actividad a realizar</t>
  </si>
  <si>
    <t>MW brutos</t>
  </si>
  <si>
    <t>MVAR bruto</t>
  </si>
  <si>
    <t>Duración</t>
  </si>
  <si>
    <t>Indicación de lo que se hará</t>
  </si>
  <si>
    <t>SSCC que presta:</t>
  </si>
  <si>
    <t>E</t>
  </si>
  <si>
    <t>Fbase</t>
  </si>
  <si>
    <t>BM</t>
  </si>
  <si>
    <t>Trate</t>
  </si>
  <si>
    <t>dF</t>
  </si>
  <si>
    <t>dP</t>
  </si>
  <si>
    <t>P1</t>
  </si>
  <si>
    <t>MW</t>
  </si>
  <si>
    <t>P2</t>
  </si>
  <si>
    <t>+-0.7 Hz</t>
  </si>
  <si>
    <t>P3</t>
  </si>
  <si>
    <t>P4</t>
  </si>
  <si>
    <t>Registro</t>
  </si>
  <si>
    <t>Comentario</t>
  </si>
  <si>
    <t>TG Newen</t>
  </si>
  <si>
    <t>CT</t>
  </si>
  <si>
    <t>libre</t>
  </si>
  <si>
    <t>Verificación de medición</t>
  </si>
  <si>
    <t>Verificación de las mediciones del equipo registrador en contraste con las mediciones de la central</t>
  </si>
  <si>
    <t>Prueba RAT en vacío</t>
  </si>
  <si>
    <t>Prueba Techos de excitación</t>
  </si>
  <si>
    <t>Prueba limitador V/Hz</t>
  </si>
  <si>
    <t xml:space="preserve">Se verifican los parámetros de desempeño del regulador de tensión, registrando las variables medidas al aplicarle una variación en forma de escalón, típicamente del 5%, a la consigna de la referencia de tensión (VREF). </t>
  </si>
  <si>
    <t>Se registran las variables medidas variando la consigna de la referencia de tensión (VREF), inicialmente en ±20% durante un breve lapso, de manera de alcanzar los techos de tensión superior e inferior del sistema de excitación, y el tiempo de demora en alcanzarlos</t>
  </si>
  <si>
    <t>Se perturba con una variación de tipo escalón la referencia de tensión de amplitud tal que el limitador tome el control de la excitación</t>
  </si>
  <si>
    <t xml:space="preserve">Punto 1 - Curva PQ </t>
  </si>
  <si>
    <t>Se lleará a la máxima excursión de potencia reactiva según la curva PQ teorica máxima y luego se le consignará al operador de la red que varíe la tensión en el POI (a los valores inducados en la norma guia de verificación (0.9, 0.95, 1, 1.05, 1.1 pu) mediante alguna acción en el sistema , de no poder realizarse se comentará en el informe esta imposibilidad</t>
  </si>
  <si>
    <t xml:space="preserve">Punto 2- Curva PQ </t>
  </si>
  <si>
    <t xml:space="preserve">Punto 3- Curva PQ </t>
  </si>
  <si>
    <t xml:space="preserve">Punto 4- Curva PQ </t>
  </si>
  <si>
    <t xml:space="preserve">Punto 5- Curva PQ </t>
  </si>
  <si>
    <t xml:space="preserve">Punto 6- Curva PQ </t>
  </si>
  <si>
    <t xml:space="preserve">Punto 7- Curva PQ </t>
  </si>
  <si>
    <t xml:space="preserve">Punto 8- Curva PQ </t>
  </si>
  <si>
    <t>Reunión de coordinación</t>
  </si>
  <si>
    <t>Conexión de equipamiento registrador</t>
  </si>
  <si>
    <t>Conexión del equipo registrador en la central en el POI para las pruebas a nivel planta</t>
  </si>
  <si>
    <t>Verificación del diagrama PQ</t>
  </si>
  <si>
    <t>Verificación del funcionamiento de los limitadores</t>
  </si>
  <si>
    <t>Prueba OEL baja carga</t>
  </si>
  <si>
    <t>Prueba IGLIM baja carga</t>
  </si>
  <si>
    <t>Prueba OEL media carga</t>
  </si>
  <si>
    <t>Prueba IGLIM media carga</t>
  </si>
  <si>
    <t>Prueba IGLIM alta carga</t>
  </si>
  <si>
    <t>Prueba OEL alta carga</t>
  </si>
  <si>
    <t>Prueba UEL alta carga</t>
  </si>
  <si>
    <t>Prueba UEL baja carga</t>
  </si>
  <si>
    <t>Prueba UEL madia carga</t>
  </si>
  <si>
    <t>Se partirá de una condición cercana al límite de sobrexcitación del diagrama de capacidad P-Q del generador y se aplicará un escalón en la referencia de tensión, de amplitud inferior al 3% de la tensión nominal de generación</t>
  </si>
  <si>
    <t>Ensayo con la unidad en paralelo en condiciones de despacho de potencia activa y reactiva tal que ante la aplicación de un escalón positivo/negativo en la referencia del regulador se excite el limitador</t>
  </si>
  <si>
    <t>Prueba IFLIM baja carga</t>
  </si>
  <si>
    <t>Prueba IFLIM media carga</t>
  </si>
  <si>
    <t>Prueba IFLIM alta carga</t>
  </si>
  <si>
    <t>Toma de Carga</t>
  </si>
  <si>
    <t>CTF</t>
  </si>
  <si>
    <t>Reunión de coordinación con el personal de la planta</t>
  </si>
  <si>
    <t>Medición de gradiente de toma/reducción de carga  ajustado</t>
  </si>
  <si>
    <t>Se llevará la unidad desde máxima potencia hasta el mínimo técnico, a fin de medir el gradiente de reducción de carga ajustado. Luego se irá desde mínimo técnico a máxima potencia para medir el gradiente de incremento de carga ajustado.</t>
  </si>
  <si>
    <t>Partida en Frío</t>
  </si>
  <si>
    <t>Se realiza el procedimiento de partida en frío, partiendo de la unidad completamente parada (Turbina sin girar), se debe contabilizar el tiempo necesario para que la unidad esté en Full Speed No Load, se cierra el interruptor sincronizando con el sistema y se va a MÍNIMO TÉCNICO. En este último punto de operación debe quedarse por lo menos una hora.</t>
  </si>
  <si>
    <t>14.61 a 3 luego 3 a 14.61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</si>
</sst>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0"/>
      <name val="Calibri"/>
      <family val="2"/>
      <scheme val="minor"/>
    </font>
    <font>
      <sz val="11"/>
      <color theme="1" tint="0.24994659260841701"/>
      <name val="Calibri Light"/>
      <family val="2"/>
      <scheme val="major"/>
    </font>
    <font>
      <b/>
      <sz val="12"/>
      <color theme="0"/>
      <name val="Calibri"/>
      <family val="2"/>
      <scheme val="minor"/>
    </font>
    <font>
      <b/>
      <sz val="14"/>
      <color theme="0"/>
      <name val="Calibri"/>
      <family val="2"/>
      <scheme val="minor"/>
    </font>
    <font>
      <b/>
      <sz val="16"/>
      <color theme="1"/>
      <name val="Calibri"/>
      <family val="2"/>
      <scheme val="minor"/>
    </font>
    <font>
      <sz val="11"/>
      <color theme="1"/>
      <name val="Calibri"/>
      <family val="2"/>
      <scheme val="minor"/>
    </font>
    <font>
      <sz val="10"/>
      <color rgb="FF404040"/>
      <name val="Verdana"/>
      <family val="2"/>
    </font>
  </fonts>
  <fills count="9">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Protection="0">
      <alignment vertical="center"/>
    </xf>
    <xf numFmtId="9" fontId="6" fillId="0" borderId="0" applyFont="0" applyFill="0" applyBorder="0" applyAlignment="0" applyProtection="0"/>
  </cellStyleXfs>
  <cellXfs count="53">
    <xf numFmtId="0" fontId="0" fillId="0" borderId="0" xfId="0"/>
    <xf numFmtId="0" fontId="1" fillId="2" borderId="1" xfId="0" applyFont="1" applyFill="1" applyBorder="1" applyAlignment="1">
      <alignment horizontal="center"/>
    </xf>
    <xf numFmtId="0" fontId="0" fillId="0" borderId="0" xfId="0" applyAlignment="1">
      <alignment wrapText="1"/>
    </xf>
    <xf numFmtId="0" fontId="0" fillId="0" borderId="1" xfId="0" applyBorder="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horizontal="center" vertical="center"/>
    </xf>
    <xf numFmtId="20" fontId="0" fillId="0" borderId="0" xfId="0" applyNumberFormat="1" applyAlignment="1">
      <alignment horizontal="center" vertical="center"/>
    </xf>
    <xf numFmtId="2" fontId="0" fillId="0" borderId="0" xfId="0" applyNumberFormat="1" applyAlignment="1">
      <alignment horizontal="center" vertical="center"/>
    </xf>
    <xf numFmtId="20" fontId="0" fillId="0" borderId="1" xfId="0" applyNumberFormat="1" applyBorder="1" applyAlignment="1">
      <alignment horizontal="center"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2" xfId="0" applyBorder="1"/>
    <xf numFmtId="0" fontId="0" fillId="5" borderId="11" xfId="0" applyFill="1" applyBorder="1"/>
    <xf numFmtId="0" fontId="0" fillId="0" borderId="11" xfId="0" applyBorder="1"/>
    <xf numFmtId="0" fontId="0" fillId="0" borderId="3" xfId="0" applyBorder="1"/>
    <xf numFmtId="164" fontId="0" fillId="0" borderId="7" xfId="2" applyNumberFormat="1" applyFont="1" applyBorder="1"/>
    <xf numFmtId="49" fontId="0" fillId="0" borderId="0" xfId="0" applyNumberFormat="1"/>
    <xf numFmtId="0" fontId="0" fillId="0" borderId="0" xfId="0" applyAlignment="1">
      <alignment horizontal="center"/>
    </xf>
    <xf numFmtId="0" fontId="0" fillId="0" borderId="0" xfId="0" applyAlignment="1">
      <alignment horizontal="center" vertical="center" wrapText="1"/>
    </xf>
    <xf numFmtId="14" fontId="0" fillId="6" borderId="1" xfId="0" applyNumberFormat="1" applyFill="1" applyBorder="1" applyAlignment="1">
      <alignment horizontal="center" vertical="center"/>
    </xf>
    <xf numFmtId="20" fontId="0" fillId="6"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left" vertical="center" wrapText="1"/>
    </xf>
    <xf numFmtId="2" fontId="0" fillId="6" borderId="1" xfId="0" applyNumberFormat="1" applyFill="1" applyBorder="1" applyAlignment="1">
      <alignment horizontal="center" vertical="center"/>
    </xf>
    <xf numFmtId="0" fontId="1" fillId="2" borderId="12" xfId="0" applyFont="1" applyFill="1" applyBorder="1" applyAlignment="1">
      <alignment horizontal="center"/>
    </xf>
    <xf numFmtId="0" fontId="0" fillId="6" borderId="1" xfId="0" applyFill="1" applyBorder="1" applyAlignment="1">
      <alignment horizontal="center"/>
    </xf>
    <xf numFmtId="0" fontId="0" fillId="6" borderId="1" xfId="0" applyFill="1" applyBorder="1"/>
    <xf numFmtId="0" fontId="0" fillId="7" borderId="0" xfId="0" applyFill="1"/>
    <xf numFmtId="14" fontId="0" fillId="7" borderId="1" xfId="0" applyNumberFormat="1" applyFill="1" applyBorder="1" applyAlignment="1">
      <alignment horizontal="center" vertical="center"/>
    </xf>
    <xf numFmtId="20" fontId="0" fillId="7" borderId="1" xfId="0" applyNumberFormat="1" applyFill="1" applyBorder="1" applyAlignment="1">
      <alignment horizontal="center" vertical="center"/>
    </xf>
    <xf numFmtId="0" fontId="0" fillId="7" borderId="1" xfId="0" applyFill="1" applyBorder="1" applyAlignment="1">
      <alignment horizontal="center" vertical="center"/>
    </xf>
    <xf numFmtId="2" fontId="0" fillId="7" borderId="1" xfId="0" applyNumberFormat="1" applyFill="1" applyBorder="1" applyAlignment="1">
      <alignment horizontal="center" vertical="center"/>
    </xf>
    <xf numFmtId="0" fontId="0" fillId="7" borderId="1" xfId="0" applyFill="1" applyBorder="1" applyAlignment="1">
      <alignment horizontal="left"/>
    </xf>
    <xf numFmtId="0" fontId="0" fillId="7" borderId="1" xfId="0" applyFill="1" applyBorder="1"/>
    <xf numFmtId="0" fontId="0" fillId="7" borderId="1" xfId="0" applyFill="1" applyBorder="1" applyAlignment="1">
      <alignment horizontal="left" wrapText="1"/>
    </xf>
    <xf numFmtId="0" fontId="7" fillId="7" borderId="0" xfId="0" applyFont="1" applyFill="1" applyAlignment="1">
      <alignment vertical="center"/>
    </xf>
    <xf numFmtId="20" fontId="0" fillId="7" borderId="0" xfId="0" applyNumberFormat="1" applyFill="1"/>
    <xf numFmtId="0" fontId="0" fillId="8" borderId="0" xfId="0" applyFill="1"/>
    <xf numFmtId="0" fontId="0" fillId="7" borderId="1" xfId="0" applyFill="1" applyBorder="1" applyAlignment="1">
      <alignment horizontal="center" vertical="center" wrapText="1"/>
    </xf>
    <xf numFmtId="0" fontId="0" fillId="7" borderId="1" xfId="0" applyFill="1" applyBorder="1" applyAlignment="1">
      <alignment horizontal="left"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3">
    <cellStyle name="Normal" xfId="0" builtinId="0"/>
    <cellStyle name="Normal 2" xfId="1"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142875</xdr:colOff>
      <xdr:row>3</xdr:row>
      <xdr:rowOff>123824</xdr:rowOff>
    </xdr:from>
    <xdr:to>
      <xdr:col>11</xdr:col>
      <xdr:colOff>120311</xdr:colOff>
      <xdr:row>7</xdr:row>
      <xdr:rowOff>95249</xdr:rowOff>
    </xdr:to>
    <xdr:pic>
      <xdr:nvPicPr>
        <xdr:cNvPr id="2" name="Imagen 1">
          <a:extLst>
            <a:ext uri="{FF2B5EF4-FFF2-40B4-BE49-F238E27FC236}">
              <a16:creationId xmlns:a16="http://schemas.microsoft.com/office/drawing/2014/main" id="{0E255480-F9BE-487E-9071-34AF12131F32}"/>
            </a:ext>
          </a:extLst>
        </xdr:cNvPr>
        <xdr:cNvPicPr>
          <a:picLocks noChangeAspect="1"/>
        </xdr:cNvPicPr>
      </xdr:nvPicPr>
      <xdr:blipFill>
        <a:blip xmlns:r="http://schemas.openxmlformats.org/officeDocument/2006/relationships" r:embed="rId1"/>
        <a:stretch>
          <a:fillRect/>
        </a:stretch>
      </xdr:blipFill>
      <xdr:spPr>
        <a:xfrm>
          <a:off x="7000875" y="695324"/>
          <a:ext cx="1501436" cy="73342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F00CC-B5A8-455C-BC39-F9B004DB9B16}">
  <dimension ref="A1:O47"/>
  <sheetViews>
    <sheetView showGridLines="0" tabSelected="1" zoomScale="85" zoomScaleNormal="85" workbookViewId="0">
      <pane xSplit="2" ySplit="6" topLeftCell="C7" activePane="bottomRight" state="frozen"/>
      <selection pane="topRight" activeCell="C1" sqref="C1"/>
      <selection pane="bottomLeft" activeCell="A9" sqref="A9"/>
      <selection pane="bottomRight" activeCell="G55" sqref="G55"/>
    </sheetView>
  </sheetViews>
  <sheetFormatPr baseColWidth="10" defaultColWidth="9.140625" defaultRowHeight="15" x14ac:dyDescent="0.25"/>
  <cols>
    <col min="1" max="1" width="5.42578125" customWidth="1"/>
    <col min="2" max="2" width="4.85546875" customWidth="1"/>
    <col min="3" max="3" width="11.7109375" style="4" customWidth="1"/>
    <col min="4" max="4" width="18.5703125" style="4" customWidth="1"/>
    <col min="5" max="5" width="19.7109375" style="4" customWidth="1"/>
    <col min="6" max="6" width="24.85546875" style="4" customWidth="1"/>
    <col min="7" max="7" width="52.42578125" style="6" bestFit="1" customWidth="1"/>
    <col min="8" max="8" width="13.140625" customWidth="1"/>
    <col min="9" max="9" width="14.5703125" customWidth="1"/>
    <col min="10" max="10" width="40.28515625" customWidth="1"/>
    <col min="11" max="11" width="137.85546875" customWidth="1"/>
    <col min="12" max="12" width="54.140625" style="21" customWidth="1"/>
  </cols>
  <sheetData>
    <row r="1" spans="1:12" x14ac:dyDescent="0.25">
      <c r="A1" s="32"/>
      <c r="B1" s="32"/>
    </row>
    <row r="2" spans="1:12" x14ac:dyDescent="0.25">
      <c r="A2" s="32"/>
      <c r="B2" s="32"/>
      <c r="G2" s="8"/>
    </row>
    <row r="3" spans="1:12" ht="22.15" customHeight="1" x14ac:dyDescent="0.25">
      <c r="A3" s="32"/>
      <c r="B3" s="32"/>
      <c r="C3" s="45" t="s">
        <v>0</v>
      </c>
      <c r="D3" s="46"/>
      <c r="E3" s="47" t="s">
        <v>24</v>
      </c>
      <c r="F3" s="48"/>
    </row>
    <row r="4" spans="1:12" ht="19.899999999999999" customHeight="1" x14ac:dyDescent="0.25">
      <c r="A4" s="32"/>
      <c r="B4" s="32"/>
      <c r="C4" s="49" t="s">
        <v>9</v>
      </c>
      <c r="D4" s="50"/>
      <c r="E4" s="47" t="s">
        <v>25</v>
      </c>
      <c r="F4" s="48"/>
      <c r="H4" s="6"/>
      <c r="I4" s="2"/>
      <c r="J4" s="2"/>
    </row>
    <row r="5" spans="1:12" x14ac:dyDescent="0.25">
      <c r="A5" s="32"/>
      <c r="B5" s="32"/>
      <c r="G5" s="7"/>
      <c r="H5" s="51"/>
      <c r="I5" s="52"/>
      <c r="J5" s="22"/>
    </row>
    <row r="6" spans="1:12" x14ac:dyDescent="0.25">
      <c r="A6" s="32"/>
      <c r="B6" s="32"/>
      <c r="C6" s="5" t="s">
        <v>1</v>
      </c>
      <c r="D6" s="5" t="s">
        <v>2</v>
      </c>
      <c r="E6" s="5" t="s">
        <v>7</v>
      </c>
      <c r="F6" s="5" t="s">
        <v>3</v>
      </c>
      <c r="G6" s="5" t="s">
        <v>4</v>
      </c>
      <c r="H6" s="1" t="s">
        <v>5</v>
      </c>
      <c r="I6" s="1" t="s">
        <v>6</v>
      </c>
      <c r="J6" s="1" t="s">
        <v>22</v>
      </c>
      <c r="K6" s="1" t="s">
        <v>8</v>
      </c>
      <c r="L6" s="29" t="s">
        <v>23</v>
      </c>
    </row>
    <row r="7" spans="1:12" x14ac:dyDescent="0.25">
      <c r="A7" s="32"/>
      <c r="B7" s="32"/>
      <c r="C7" s="34"/>
      <c r="D7" s="34"/>
      <c r="E7" s="34"/>
      <c r="F7" s="35"/>
      <c r="G7" s="3" t="s">
        <v>44</v>
      </c>
      <c r="H7" s="35" t="s">
        <v>26</v>
      </c>
      <c r="I7" s="35" t="s">
        <v>26</v>
      </c>
      <c r="J7" s="35"/>
      <c r="K7" s="37" t="s">
        <v>65</v>
      </c>
    </row>
    <row r="8" spans="1:12" ht="20.25" customHeight="1" x14ac:dyDescent="0.25">
      <c r="A8" s="32"/>
      <c r="B8" s="32"/>
      <c r="C8" s="34"/>
      <c r="D8" s="34"/>
      <c r="E8" s="34"/>
      <c r="F8" s="35"/>
      <c r="G8" s="3" t="s">
        <v>45</v>
      </c>
      <c r="H8" s="35" t="s">
        <v>26</v>
      </c>
      <c r="I8" s="35" t="s">
        <v>26</v>
      </c>
      <c r="J8" s="38"/>
      <c r="K8" s="37" t="s">
        <v>46</v>
      </c>
      <c r="L8" s="26"/>
    </row>
    <row r="9" spans="1:12" x14ac:dyDescent="0.25">
      <c r="A9" s="32"/>
      <c r="B9" s="32"/>
      <c r="C9" s="34"/>
      <c r="D9" s="34"/>
      <c r="E9" s="34"/>
      <c r="F9" s="35"/>
      <c r="G9" s="3" t="s">
        <v>27</v>
      </c>
      <c r="H9" s="35" t="s">
        <v>26</v>
      </c>
      <c r="I9" s="35" t="s">
        <v>26</v>
      </c>
      <c r="J9" s="38"/>
      <c r="K9" s="39" t="s">
        <v>28</v>
      </c>
      <c r="L9" s="26"/>
    </row>
    <row r="10" spans="1:12" ht="30" x14ac:dyDescent="0.25">
      <c r="A10" s="32"/>
      <c r="B10" s="32"/>
      <c r="C10" s="23"/>
      <c r="D10" s="24"/>
      <c r="E10" s="24">
        <v>6.9444444444444441E-3</v>
      </c>
      <c r="F10" s="24"/>
      <c r="G10" s="25" t="s">
        <v>29</v>
      </c>
      <c r="H10" s="28">
        <v>0</v>
      </c>
      <c r="I10" s="28">
        <v>0</v>
      </c>
      <c r="J10" s="26"/>
      <c r="K10" s="27" t="s">
        <v>32</v>
      </c>
      <c r="L10" s="26"/>
    </row>
    <row r="11" spans="1:12" ht="30" x14ac:dyDescent="0.25">
      <c r="A11" s="32"/>
      <c r="B11" s="32"/>
      <c r="C11" s="23"/>
      <c r="D11" s="24"/>
      <c r="E11" s="24">
        <v>6.9444444444444441E-3</v>
      </c>
      <c r="F11" s="24"/>
      <c r="G11" s="25" t="s">
        <v>30</v>
      </c>
      <c r="H11" s="28">
        <v>0</v>
      </c>
      <c r="I11" s="28">
        <v>0</v>
      </c>
      <c r="J11" s="26"/>
      <c r="K11" s="27" t="s">
        <v>33</v>
      </c>
      <c r="L11" s="26"/>
    </row>
    <row r="12" spans="1:12" x14ac:dyDescent="0.25">
      <c r="A12" s="32"/>
      <c r="B12" s="32"/>
      <c r="C12" s="23"/>
      <c r="D12" s="24"/>
      <c r="E12" s="24">
        <v>6.9444444444444441E-3</v>
      </c>
      <c r="F12" s="24"/>
      <c r="G12" s="25" t="s">
        <v>31</v>
      </c>
      <c r="H12" s="28">
        <v>0</v>
      </c>
      <c r="I12" s="28">
        <v>0</v>
      </c>
      <c r="J12" s="26"/>
      <c r="K12" s="27" t="s">
        <v>34</v>
      </c>
      <c r="L12" s="26"/>
    </row>
    <row r="13" spans="1:12" s="32" customFormat="1" x14ac:dyDescent="0.25">
      <c r="C13" s="33"/>
      <c r="D13" s="34"/>
      <c r="E13" s="9"/>
      <c r="F13" s="34"/>
      <c r="G13" s="43" t="s">
        <v>63</v>
      </c>
      <c r="H13" s="36"/>
      <c r="I13" s="36"/>
      <c r="J13" s="35"/>
      <c r="K13" s="44"/>
      <c r="L13" s="35"/>
    </row>
    <row r="14" spans="1:12" s="32" customFormat="1" x14ac:dyDescent="0.25">
      <c r="C14" s="33"/>
      <c r="D14" s="34"/>
      <c r="E14" s="34"/>
      <c r="F14" s="34"/>
      <c r="G14" s="35" t="s">
        <v>47</v>
      </c>
      <c r="H14" s="36"/>
      <c r="I14" s="36"/>
      <c r="J14" s="38"/>
      <c r="K14" s="35"/>
      <c r="L14" s="35"/>
    </row>
    <row r="15" spans="1:12" ht="45" x14ac:dyDescent="0.25">
      <c r="A15" s="32"/>
      <c r="B15" s="32"/>
      <c r="C15" s="23"/>
      <c r="D15" s="24"/>
      <c r="E15" s="24">
        <v>1.0416666666666666E-2</v>
      </c>
      <c r="F15" s="24"/>
      <c r="G15" s="25" t="s">
        <v>35</v>
      </c>
      <c r="H15" s="28">
        <v>3</v>
      </c>
      <c r="I15" s="26">
        <v>12</v>
      </c>
      <c r="J15" s="31"/>
      <c r="K15" s="27" t="s">
        <v>36</v>
      </c>
      <c r="L15" s="26"/>
    </row>
    <row r="16" spans="1:12" ht="45" x14ac:dyDescent="0.25">
      <c r="A16" s="32"/>
      <c r="B16" s="32"/>
      <c r="C16" s="23"/>
      <c r="D16" s="24"/>
      <c r="E16" s="24">
        <v>1.0416666666666666E-2</v>
      </c>
      <c r="F16" s="24"/>
      <c r="G16" s="25" t="s">
        <v>37</v>
      </c>
      <c r="H16" s="28">
        <v>6.91</v>
      </c>
      <c r="I16" s="26">
        <v>11.2</v>
      </c>
      <c r="J16" s="31"/>
      <c r="K16" s="27" t="s">
        <v>36</v>
      </c>
      <c r="L16" s="26"/>
    </row>
    <row r="17" spans="1:15" ht="45" x14ac:dyDescent="0.25">
      <c r="A17" s="41"/>
      <c r="B17" s="32"/>
      <c r="C17" s="23"/>
      <c r="D17" s="24"/>
      <c r="E17" s="24">
        <v>1.0416666666666666E-2</v>
      </c>
      <c r="F17" s="24"/>
      <c r="G17" s="25" t="s">
        <v>38</v>
      </c>
      <c r="H17" s="28">
        <v>10.82</v>
      </c>
      <c r="I17" s="26">
        <v>9.6</v>
      </c>
      <c r="J17" s="31"/>
      <c r="K17" s="27" t="s">
        <v>36</v>
      </c>
      <c r="L17" s="26"/>
    </row>
    <row r="18" spans="1:15" ht="45" x14ac:dyDescent="0.25">
      <c r="A18" s="41"/>
      <c r="B18" s="32"/>
      <c r="C18" s="23"/>
      <c r="D18" s="24"/>
      <c r="E18" s="24">
        <v>1.0416666666666666E-2</v>
      </c>
      <c r="F18" s="24"/>
      <c r="G18" s="25" t="s">
        <v>39</v>
      </c>
      <c r="H18" s="28">
        <v>14.73</v>
      </c>
      <c r="I18" s="26">
        <v>3</v>
      </c>
      <c r="J18" s="31"/>
      <c r="K18" s="27" t="s">
        <v>36</v>
      </c>
      <c r="L18" s="26"/>
    </row>
    <row r="19" spans="1:15" ht="45" x14ac:dyDescent="0.25">
      <c r="A19" s="32"/>
      <c r="B19" s="32"/>
      <c r="C19" s="23"/>
      <c r="D19" s="24"/>
      <c r="E19" s="24">
        <v>1.0416666666666666E-2</v>
      </c>
      <c r="F19" s="24"/>
      <c r="G19" s="25" t="s">
        <v>40</v>
      </c>
      <c r="H19" s="28">
        <v>14.73</v>
      </c>
      <c r="I19" s="26">
        <v>0</v>
      </c>
      <c r="J19" s="31"/>
      <c r="K19" s="27" t="s">
        <v>36</v>
      </c>
      <c r="L19" s="26"/>
    </row>
    <row r="20" spans="1:15" ht="45" x14ac:dyDescent="0.25">
      <c r="A20" s="32"/>
      <c r="B20" s="32"/>
      <c r="C20" s="23"/>
      <c r="D20" s="24"/>
      <c r="E20" s="24">
        <v>1.0416666666666666E-2</v>
      </c>
      <c r="F20" s="24"/>
      <c r="G20" s="25" t="s">
        <v>41</v>
      </c>
      <c r="H20" s="28">
        <v>10.82</v>
      </c>
      <c r="I20" s="26">
        <v>-2.5</v>
      </c>
      <c r="J20" s="31"/>
      <c r="K20" s="27" t="s">
        <v>36</v>
      </c>
      <c r="L20" s="26"/>
      <c r="O20" s="4"/>
    </row>
    <row r="21" spans="1:15" ht="45" x14ac:dyDescent="0.25">
      <c r="A21" s="32"/>
      <c r="B21" s="32"/>
      <c r="C21" s="23"/>
      <c r="D21" s="24"/>
      <c r="E21" s="24">
        <v>1.0416666666666666E-2</v>
      </c>
      <c r="F21" s="24"/>
      <c r="G21" s="25" t="s">
        <v>42</v>
      </c>
      <c r="H21" s="28">
        <v>6.91</v>
      </c>
      <c r="I21" s="26">
        <v>-4.7</v>
      </c>
      <c r="J21" s="31"/>
      <c r="K21" s="27" t="s">
        <v>36</v>
      </c>
      <c r="L21" s="26"/>
    </row>
    <row r="22" spans="1:15" ht="45" x14ac:dyDescent="0.25">
      <c r="A22" s="32"/>
      <c r="B22" s="32"/>
      <c r="C22" s="23"/>
      <c r="D22" s="24"/>
      <c r="E22" s="24">
        <v>1.0416666666666666E-2</v>
      </c>
      <c r="F22" s="24"/>
      <c r="G22" s="25" t="s">
        <v>43</v>
      </c>
      <c r="H22" s="28">
        <v>3</v>
      </c>
      <c r="I22" s="26">
        <v>-7.2</v>
      </c>
      <c r="J22" s="31"/>
      <c r="K22" s="27" t="s">
        <v>36</v>
      </c>
      <c r="L22" s="30"/>
    </row>
    <row r="23" spans="1:15" s="32" customFormat="1" x14ac:dyDescent="0.25">
      <c r="C23" s="33"/>
      <c r="D23" s="34"/>
      <c r="E23" s="34"/>
      <c r="F23" s="34"/>
      <c r="G23" s="40" t="s">
        <v>48</v>
      </c>
      <c r="H23" s="36"/>
      <c r="I23" s="35"/>
      <c r="J23" s="35"/>
      <c r="K23" s="39"/>
      <c r="L23" s="35"/>
    </row>
    <row r="24" spans="1:15" ht="30" x14ac:dyDescent="0.25">
      <c r="A24" s="32"/>
      <c r="B24" s="32"/>
      <c r="C24" s="23"/>
      <c r="D24" s="24"/>
      <c r="E24" s="24">
        <v>6.9444444444444441E-3</v>
      </c>
      <c r="F24" s="24"/>
      <c r="G24" s="26" t="s">
        <v>49</v>
      </c>
      <c r="H24" s="28">
        <v>3</v>
      </c>
      <c r="I24" s="26">
        <v>12</v>
      </c>
      <c r="J24" s="26"/>
      <c r="K24" s="27" t="s">
        <v>58</v>
      </c>
      <c r="L24" s="26"/>
    </row>
    <row r="25" spans="1:15" ht="30" x14ac:dyDescent="0.25">
      <c r="A25" s="32"/>
      <c r="B25" s="32"/>
      <c r="C25" s="23"/>
      <c r="D25" s="24"/>
      <c r="E25" s="24">
        <v>6.9444444444444441E-3</v>
      </c>
      <c r="F25" s="24"/>
      <c r="G25" s="26" t="s">
        <v>51</v>
      </c>
      <c r="H25" s="28">
        <v>6.91</v>
      </c>
      <c r="I25" s="26">
        <v>11.2</v>
      </c>
      <c r="J25" s="26"/>
      <c r="K25" s="27" t="s">
        <v>58</v>
      </c>
      <c r="L25" s="26"/>
    </row>
    <row r="26" spans="1:15" s="42" customFormat="1" ht="30" x14ac:dyDescent="0.25">
      <c r="C26" s="23"/>
      <c r="D26" s="24"/>
      <c r="E26" s="24">
        <v>6.9444444444444441E-3</v>
      </c>
      <c r="F26" s="24"/>
      <c r="G26" s="26" t="s">
        <v>54</v>
      </c>
      <c r="H26" s="28">
        <v>14.73</v>
      </c>
      <c r="I26" s="26">
        <v>3</v>
      </c>
      <c r="J26" s="26"/>
      <c r="K26" s="27" t="s">
        <v>58</v>
      </c>
      <c r="L26" s="26"/>
    </row>
    <row r="27" spans="1:15" s="42" customFormat="1" ht="30" x14ac:dyDescent="0.25">
      <c r="C27" s="23"/>
      <c r="D27" s="24"/>
      <c r="E27" s="24">
        <v>6.9444444444444441E-3</v>
      </c>
      <c r="F27" s="24"/>
      <c r="G27" s="26" t="s">
        <v>56</v>
      </c>
      <c r="H27" s="28">
        <v>3</v>
      </c>
      <c r="I27" s="26">
        <v>-7.2</v>
      </c>
      <c r="J27" s="26"/>
      <c r="K27" s="27" t="s">
        <v>58</v>
      </c>
      <c r="L27" s="26"/>
    </row>
    <row r="28" spans="1:15" s="42" customFormat="1" ht="30" x14ac:dyDescent="0.25">
      <c r="C28" s="23"/>
      <c r="D28" s="24"/>
      <c r="E28" s="24">
        <v>6.9444444444444441E-3</v>
      </c>
      <c r="F28" s="24"/>
      <c r="G28" s="26" t="s">
        <v>57</v>
      </c>
      <c r="H28" s="28">
        <v>6.91</v>
      </c>
      <c r="I28" s="26">
        <v>-4.7</v>
      </c>
      <c r="J28" s="26"/>
      <c r="K28" s="27" t="s">
        <v>58</v>
      </c>
      <c r="L28" s="26"/>
    </row>
    <row r="29" spans="1:15" s="42" customFormat="1" ht="30" x14ac:dyDescent="0.25">
      <c r="C29" s="23"/>
      <c r="D29" s="24"/>
      <c r="E29" s="24">
        <v>6.9444444444444441E-3</v>
      </c>
      <c r="F29" s="24"/>
      <c r="G29" s="26" t="s">
        <v>55</v>
      </c>
      <c r="H29" s="28">
        <v>14.73</v>
      </c>
      <c r="I29" s="26">
        <v>0</v>
      </c>
      <c r="J29" s="26"/>
      <c r="K29" s="27" t="s">
        <v>58</v>
      </c>
      <c r="L29" s="26"/>
    </row>
    <row r="30" spans="1:15" s="42" customFormat="1" ht="30" x14ac:dyDescent="0.25">
      <c r="C30" s="23"/>
      <c r="D30" s="24"/>
      <c r="E30" s="24">
        <v>6.9444444444444441E-3</v>
      </c>
      <c r="F30" s="24"/>
      <c r="G30" s="26" t="s">
        <v>50</v>
      </c>
      <c r="H30" s="28">
        <v>3</v>
      </c>
      <c r="I30" s="26">
        <v>12</v>
      </c>
      <c r="J30" s="26"/>
      <c r="K30" s="27" t="s">
        <v>59</v>
      </c>
      <c r="L30" s="26"/>
    </row>
    <row r="31" spans="1:15" s="42" customFormat="1" ht="30" x14ac:dyDescent="0.25">
      <c r="C31" s="23"/>
      <c r="D31" s="24"/>
      <c r="E31" s="24">
        <v>6.9444444444444441E-3</v>
      </c>
      <c r="F31" s="24"/>
      <c r="G31" s="26" t="s">
        <v>52</v>
      </c>
      <c r="H31" s="28">
        <v>6.91</v>
      </c>
      <c r="I31" s="26">
        <v>11.2</v>
      </c>
      <c r="J31" s="26"/>
      <c r="K31" s="27" t="s">
        <v>59</v>
      </c>
      <c r="L31" s="30"/>
    </row>
    <row r="32" spans="1:15" s="42" customFormat="1" ht="30" x14ac:dyDescent="0.25">
      <c r="C32" s="23"/>
      <c r="D32" s="24"/>
      <c r="E32" s="24">
        <v>6.9444444444444441E-3</v>
      </c>
      <c r="F32" s="24"/>
      <c r="G32" s="26" t="s">
        <v>53</v>
      </c>
      <c r="H32" s="28">
        <v>14.73</v>
      </c>
      <c r="I32" s="26">
        <v>3</v>
      </c>
      <c r="J32" s="26"/>
      <c r="K32" s="27" t="s">
        <v>59</v>
      </c>
      <c r="L32" s="30"/>
    </row>
    <row r="33" spans="1:12" s="42" customFormat="1" ht="30" x14ac:dyDescent="0.25">
      <c r="C33" s="23"/>
      <c r="D33" s="24"/>
      <c r="E33" s="24">
        <v>6.9444444444444441E-3</v>
      </c>
      <c r="F33" s="24"/>
      <c r="G33" s="26" t="s">
        <v>60</v>
      </c>
      <c r="H33" s="28">
        <v>3</v>
      </c>
      <c r="I33" s="26">
        <v>-7.2</v>
      </c>
      <c r="J33" s="26"/>
      <c r="K33" s="27" t="s">
        <v>59</v>
      </c>
      <c r="L33" s="26"/>
    </row>
    <row r="34" spans="1:12" ht="30" x14ac:dyDescent="0.25">
      <c r="C34" s="23"/>
      <c r="D34" s="24"/>
      <c r="E34" s="24">
        <v>6.9444444444444441E-3</v>
      </c>
      <c r="F34" s="24"/>
      <c r="G34" s="26" t="s">
        <v>61</v>
      </c>
      <c r="H34" s="28">
        <v>6.91</v>
      </c>
      <c r="I34" s="26">
        <v>-4.7</v>
      </c>
      <c r="J34" s="26"/>
      <c r="K34" s="27" t="s">
        <v>59</v>
      </c>
      <c r="L34" s="26"/>
    </row>
    <row r="35" spans="1:12" ht="30" x14ac:dyDescent="0.25">
      <c r="C35" s="23"/>
      <c r="D35" s="24"/>
      <c r="E35" s="24">
        <v>6.9444444444444441E-3</v>
      </c>
      <c r="F35" s="24"/>
      <c r="G35" s="26" t="s">
        <v>62</v>
      </c>
      <c r="H35" s="28">
        <v>14.73</v>
      </c>
      <c r="I35" s="26">
        <v>0</v>
      </c>
      <c r="J35" s="26"/>
      <c r="K35" s="27" t="s">
        <v>59</v>
      </c>
      <c r="L35" s="26"/>
    </row>
    <row r="39" spans="1:12" ht="22.15" customHeight="1" x14ac:dyDescent="0.25">
      <c r="A39" s="32"/>
      <c r="B39" s="32"/>
      <c r="C39" s="45" t="s">
        <v>0</v>
      </c>
      <c r="D39" s="46"/>
      <c r="E39" s="47" t="s">
        <v>24</v>
      </c>
      <c r="F39" s="48"/>
    </row>
    <row r="40" spans="1:12" ht="19.899999999999999" customHeight="1" x14ac:dyDescent="0.25">
      <c r="A40" s="32"/>
      <c r="B40" s="32"/>
      <c r="C40" s="49" t="s">
        <v>9</v>
      </c>
      <c r="D40" s="50"/>
      <c r="E40" s="47" t="s">
        <v>64</v>
      </c>
      <c r="F40" s="48"/>
      <c r="H40" s="6"/>
      <c r="I40" s="2"/>
      <c r="J40" s="2"/>
    </row>
    <row r="41" spans="1:12" x14ac:dyDescent="0.25">
      <c r="A41" s="32"/>
      <c r="B41" s="32"/>
      <c r="G41" s="7"/>
      <c r="H41" s="51"/>
      <c r="I41" s="52"/>
      <c r="J41" s="22"/>
    </row>
    <row r="42" spans="1:12" x14ac:dyDescent="0.25">
      <c r="A42" s="32"/>
      <c r="B42" s="32"/>
      <c r="C42" s="5" t="s">
        <v>1</v>
      </c>
      <c r="D42" s="5" t="s">
        <v>2</v>
      </c>
      <c r="E42" s="5" t="s">
        <v>7</v>
      </c>
      <c r="F42" s="5" t="s">
        <v>3</v>
      </c>
      <c r="G42" s="5" t="s">
        <v>4</v>
      </c>
      <c r="H42" s="1" t="s">
        <v>5</v>
      </c>
      <c r="I42" s="1" t="s">
        <v>6</v>
      </c>
      <c r="J42" s="1" t="s">
        <v>22</v>
      </c>
      <c r="K42" s="1" t="s">
        <v>8</v>
      </c>
      <c r="L42" s="29" t="s">
        <v>23</v>
      </c>
    </row>
    <row r="43" spans="1:12" x14ac:dyDescent="0.25">
      <c r="A43" s="32"/>
      <c r="B43" s="32"/>
      <c r="C43" s="34"/>
      <c r="D43" s="34"/>
      <c r="E43" s="34"/>
      <c r="F43" s="35"/>
      <c r="G43" s="3" t="s">
        <v>44</v>
      </c>
      <c r="H43" s="35" t="s">
        <v>26</v>
      </c>
      <c r="I43" s="35" t="s">
        <v>26</v>
      </c>
      <c r="J43" s="35"/>
      <c r="K43" s="37" t="s">
        <v>65</v>
      </c>
    </row>
    <row r="44" spans="1:12" ht="20.25" customHeight="1" x14ac:dyDescent="0.25">
      <c r="A44" s="32"/>
      <c r="B44" s="32"/>
      <c r="C44" s="34"/>
      <c r="D44" s="34"/>
      <c r="E44" s="34"/>
      <c r="F44" s="35"/>
      <c r="G44" s="3" t="s">
        <v>45</v>
      </c>
      <c r="H44" s="35" t="s">
        <v>26</v>
      </c>
      <c r="I44" s="35" t="s">
        <v>26</v>
      </c>
      <c r="J44" s="38"/>
      <c r="K44" s="37" t="s">
        <v>46</v>
      </c>
      <c r="L44" s="35"/>
    </row>
    <row r="45" spans="1:12" x14ac:dyDescent="0.25">
      <c r="A45" s="32"/>
      <c r="B45" s="32"/>
      <c r="C45" s="34"/>
      <c r="D45" s="34"/>
      <c r="E45" s="34"/>
      <c r="F45" s="35"/>
      <c r="G45" s="3" t="s">
        <v>27</v>
      </c>
      <c r="H45" s="35" t="s">
        <v>26</v>
      </c>
      <c r="I45" s="35" t="s">
        <v>26</v>
      </c>
      <c r="J45" s="38"/>
      <c r="K45" s="39" t="s">
        <v>28</v>
      </c>
      <c r="L45" s="35"/>
    </row>
    <row r="46" spans="1:12" ht="30" customHeight="1" x14ac:dyDescent="0.25">
      <c r="C46" s="23"/>
      <c r="D46" s="24"/>
      <c r="E46" s="24">
        <v>2.0833333333333332E-2</v>
      </c>
      <c r="F46" s="24"/>
      <c r="G46" s="25" t="s">
        <v>66</v>
      </c>
      <c r="H46" s="28" t="s">
        <v>70</v>
      </c>
      <c r="I46" s="26" t="s">
        <v>26</v>
      </c>
      <c r="J46" s="26"/>
      <c r="K46" s="27" t="s">
        <v>67</v>
      </c>
      <c r="L46" s="31"/>
    </row>
    <row r="47" spans="1:12" ht="30" customHeight="1" x14ac:dyDescent="0.25">
      <c r="C47" s="23"/>
      <c r="D47" s="24"/>
      <c r="E47" s="24">
        <v>5.2083333333333336E-2</v>
      </c>
      <c r="F47" s="24"/>
      <c r="G47" s="25" t="s">
        <v>68</v>
      </c>
      <c r="H47" s="28">
        <v>0</v>
      </c>
      <c r="I47" s="26" t="s">
        <v>26</v>
      </c>
      <c r="J47" s="26"/>
      <c r="K47" s="27" t="s">
        <v>69</v>
      </c>
      <c r="L47" s="31"/>
    </row>
  </sheetData>
  <mergeCells count="10">
    <mergeCell ref="C3:D3"/>
    <mergeCell ref="E3:F3"/>
    <mergeCell ref="C4:D4"/>
    <mergeCell ref="E4:F4"/>
    <mergeCell ref="H5:I5"/>
    <mergeCell ref="C39:D39"/>
    <mergeCell ref="E39:F39"/>
    <mergeCell ref="C40:D40"/>
    <mergeCell ref="E40:F40"/>
    <mergeCell ref="H41:I4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9FD9-4A93-4383-A0DB-0886EF870C5C}">
  <dimension ref="D5:N24"/>
  <sheetViews>
    <sheetView workbookViewId="0">
      <selection activeCell="I12" sqref="I12"/>
    </sheetView>
  </sheetViews>
  <sheetFormatPr baseColWidth="10" defaultRowHeight="15" x14ac:dyDescent="0.25"/>
  <sheetData>
    <row r="5" spans="4:14" x14ac:dyDescent="0.25">
      <c r="D5" s="10" t="s">
        <v>10</v>
      </c>
      <c r="E5" s="19">
        <v>3.6999999999999998E-2</v>
      </c>
      <c r="F5" s="11" t="s">
        <v>11</v>
      </c>
      <c r="G5" s="12">
        <v>50</v>
      </c>
    </row>
    <row r="6" spans="4:14" x14ac:dyDescent="0.25">
      <c r="D6" s="13" t="s">
        <v>12</v>
      </c>
      <c r="E6">
        <f>200/1000</f>
        <v>0.2</v>
      </c>
      <c r="F6" t="s">
        <v>13</v>
      </c>
      <c r="G6" s="14">
        <v>115</v>
      </c>
    </row>
    <row r="7" spans="4:14" x14ac:dyDescent="0.25">
      <c r="D7" s="13" t="s">
        <v>14</v>
      </c>
      <c r="E7">
        <v>0.7</v>
      </c>
      <c r="G7" s="14"/>
    </row>
    <row r="8" spans="4:14" x14ac:dyDescent="0.25">
      <c r="D8" s="15" t="s">
        <v>15</v>
      </c>
      <c r="E8" s="16">
        <f>+((E7-E6)/G5/E5)*G6</f>
        <v>31.081081081081077</v>
      </c>
      <c r="F8" s="17"/>
      <c r="G8" s="18"/>
    </row>
    <row r="11" spans="4:14" x14ac:dyDescent="0.25">
      <c r="E11">
        <f>G6+E8</f>
        <v>146.08108108108107</v>
      </c>
    </row>
    <row r="12" spans="4:14" x14ac:dyDescent="0.25">
      <c r="E12">
        <f>G6-E8</f>
        <v>83.918918918918919</v>
      </c>
      <c r="H12" s="20" t="s">
        <v>19</v>
      </c>
      <c r="K12">
        <v>152.6</v>
      </c>
      <c r="M12">
        <v>0.8</v>
      </c>
      <c r="N12">
        <f>$K$12*M12</f>
        <v>122.08</v>
      </c>
    </row>
    <row r="13" spans="4:14" x14ac:dyDescent="0.25">
      <c r="M13">
        <v>0.6</v>
      </c>
      <c r="N13">
        <f t="shared" ref="N13:N15" si="0">$K$12*M13</f>
        <v>91.559999999999988</v>
      </c>
    </row>
    <row r="14" spans="4:14" x14ac:dyDescent="0.25">
      <c r="H14">
        <v>38.108108108108105</v>
      </c>
      <c r="M14">
        <v>0.4</v>
      </c>
      <c r="N14">
        <f t="shared" si="0"/>
        <v>61.04</v>
      </c>
    </row>
    <row r="15" spans="4:14" x14ac:dyDescent="0.25">
      <c r="E15" t="s">
        <v>16</v>
      </c>
      <c r="F15">
        <v>30</v>
      </c>
      <c r="G15" t="s">
        <v>17</v>
      </c>
      <c r="H15">
        <v>21.891891891891895</v>
      </c>
      <c r="M15">
        <v>0.2</v>
      </c>
      <c r="N15">
        <f t="shared" si="0"/>
        <v>30.52</v>
      </c>
    </row>
    <row r="17" spans="5:8" x14ac:dyDescent="0.25">
      <c r="E17" t="s">
        <v>18</v>
      </c>
      <c r="F17">
        <v>61</v>
      </c>
      <c r="G17" t="s">
        <v>17</v>
      </c>
      <c r="H17">
        <v>77.486486486486484</v>
      </c>
    </row>
    <row r="18" spans="5:8" x14ac:dyDescent="0.25">
      <c r="H18">
        <v>44.513513513513516</v>
      </c>
    </row>
    <row r="20" spans="5:8" x14ac:dyDescent="0.25">
      <c r="E20" t="s">
        <v>20</v>
      </c>
      <c r="F20">
        <v>92</v>
      </c>
      <c r="H20">
        <v>116.86486486486486</v>
      </c>
    </row>
    <row r="21" spans="5:8" x14ac:dyDescent="0.25">
      <c r="H21">
        <v>67.135135135135144</v>
      </c>
    </row>
    <row r="23" spans="5:8" x14ac:dyDescent="0.25">
      <c r="E23" t="s">
        <v>21</v>
      </c>
      <c r="F23">
        <v>115</v>
      </c>
      <c r="H23">
        <v>146.08108108108107</v>
      </c>
    </row>
    <row r="24" spans="5:8" x14ac:dyDescent="0.25">
      <c r="H24">
        <v>83.918918918918919</v>
      </c>
    </row>
  </sheetData>
  <pageMargins left="0.7" right="0.7" top="0.75" bottom="0.75" header="0.3" footer="0.3"/>
  <drawing r:id="rId1"/>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CT - CTF</vt:lpstr>
      <vt:lpstr>Hoja1</vt:lpstr>
      <vt:lpstr>'CT - CTF'!_Toc89246331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Velarde, Marco</dc:creator>
  <cp:lastModifiedBy>Jose Rivas Duarte</cp:lastModifiedBy>
  <dcterms:created xsi:type="dcterms:W3CDTF">2022-10-28T13:42:14Z</dcterms:created>
  <dcterms:modified xsi:type="dcterms:W3CDTF">2024-12-10T15:29:09Z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35c4ba-2280-41f8-be7d-6f21d368baa3_Enabled">
    <vt:lpwstr>true</vt:lpwstr>
  </property>
  <property fmtid="{D5CDD505-2E9C-101B-9397-08002B2CF9AE}" pid="3" name="MSIP_Label_c135c4ba-2280-41f8-be7d-6f21d368baa3_SetDate">
    <vt:lpwstr>2022-10-28T13:48:53Z</vt:lpwstr>
  </property>
  <property fmtid="{D5CDD505-2E9C-101B-9397-08002B2CF9AE}" pid="4" name="MSIP_Label_c135c4ba-2280-41f8-be7d-6f21d368baa3_Method">
    <vt:lpwstr>Standard</vt:lpwstr>
  </property>
  <property fmtid="{D5CDD505-2E9C-101B-9397-08002B2CF9AE}" pid="5" name="MSIP_Label_c135c4ba-2280-41f8-be7d-6f21d368baa3_Name">
    <vt:lpwstr>c135c4ba-2280-41f8-be7d-6f21d368baa3</vt:lpwstr>
  </property>
  <property fmtid="{D5CDD505-2E9C-101B-9397-08002B2CF9AE}" pid="6" name="MSIP_Label_c135c4ba-2280-41f8-be7d-6f21d368baa3_SiteId">
    <vt:lpwstr>24139d14-c62c-4c47-8bdd-ce71ea1d50cf</vt:lpwstr>
  </property>
  <property fmtid="{D5CDD505-2E9C-101B-9397-08002B2CF9AE}" pid="7" name="MSIP_Label_c135c4ba-2280-41f8-be7d-6f21d368baa3_ActionId">
    <vt:lpwstr>bc1ec22b-9227-4ee0-a82e-1338a1b8535a</vt:lpwstr>
  </property>
  <property fmtid="{D5CDD505-2E9C-101B-9397-08002B2CF9AE}" pid="8" name="MSIP_Label_c135c4ba-2280-41f8-be7d-6f21d368baa3_ContentBits">
    <vt:lpwstr>0</vt:lpwstr>
  </property>
</Properties>
</file>