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sonnedixuk-my.sharepoint.com/personal/ernesto_catrian_sonnedix_com/Documents/Escritorio/"/>
    </mc:Choice>
  </mc:AlternateContent>
  <xr:revisionPtr revIDLastSave="2" documentId="8_{DE05A5C7-8DAA-4E80-9EAB-186E10ED3B7A}" xr6:coauthVersionLast="47" xr6:coauthVersionMax="47" xr10:uidLastSave="{1451A346-F916-4BF6-B3DD-14A4ACA84EE3}"/>
  <bookViews>
    <workbookView xWindow="-110" yWindow="-110" windowWidth="19420" windowHeight="10300" firstSheet="1" activeTab="2" xr2:uid="{101E3C12-7843-4918-839D-CE8CA79E751F}"/>
  </bookViews>
  <sheets>
    <sheet name="carta gantt" sheetId="2" state="hidden" r:id="rId1"/>
    <sheet name="carta gannt GENERAL Transelec" sheetId="3" r:id="rId2"/>
    <sheet name="hora hora Talinay" sheetId="5" r:id="rId3"/>
    <sheet name="Hoja1" sheetId="1" state="hidden" r:id="rId4"/>
  </sheets>
  <definedNames>
    <definedName name="_xlnm.Print_Area" localSheetId="1">'carta gannt GENERAL Transelec'!$B$1:$Q$33</definedName>
    <definedName name="_xlnm.Print_Area" localSheetId="0">'carta gantt'!$B$1:$AI$63</definedName>
    <definedName name="_xlnm.Print_Area" localSheetId="3">Hoja1!$B$1:$AU$34</definedName>
    <definedName name="_xlnm.Print_Area" localSheetId="2">'hora hora Talinay'!#REF!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3" l="1"/>
  <c r="G7" i="5" l="1"/>
  <c r="G8" i="5" s="1"/>
  <c r="G9" i="5" s="1"/>
  <c r="G10" i="5" s="1"/>
  <c r="G11" i="5" s="1"/>
  <c r="G13" i="5" s="1"/>
  <c r="G15" i="5" s="1"/>
  <c r="G17" i="5" s="1"/>
  <c r="G18" i="5" s="1"/>
  <c r="G19" i="5" s="1"/>
  <c r="G20" i="5" s="1"/>
  <c r="G21" i="5" s="1"/>
  <c r="G23" i="5" s="1"/>
  <c r="G26" i="5" s="1"/>
  <c r="G6" i="3"/>
  <c r="G28" i="3" l="1"/>
  <c r="R6" i="3"/>
  <c r="G13" i="3"/>
  <c r="G11" i="3"/>
  <c r="G12" i="3"/>
  <c r="G21" i="3"/>
  <c r="G23" i="3"/>
  <c r="G24" i="5"/>
  <c r="G27" i="5" s="1"/>
  <c r="G14" i="3"/>
  <c r="G7" i="3"/>
  <c r="G15" i="3"/>
  <c r="G25" i="3"/>
  <c r="G8" i="3"/>
  <c r="G16" i="3"/>
  <c r="G9" i="3"/>
  <c r="G17" i="3"/>
  <c r="G10" i="3"/>
  <c r="G19" i="3"/>
  <c r="H15" i="3" l="1"/>
  <c r="R15" i="3" s="1"/>
  <c r="H7" i="3"/>
  <c r="R7" i="3" s="1"/>
  <c r="G5" i="3"/>
  <c r="H19" i="3"/>
  <c r="R19" i="3" s="1"/>
  <c r="H25" i="3"/>
  <c r="R25" i="3" s="1"/>
  <c r="H14" i="3"/>
  <c r="J14" i="3" s="1"/>
  <c r="H23" i="3"/>
  <c r="R23" i="3" s="1"/>
  <c r="G24" i="3"/>
  <c r="H21" i="3"/>
  <c r="R21" i="3" s="1"/>
  <c r="H10" i="3"/>
  <c r="R10" i="3" s="1"/>
  <c r="H12" i="3"/>
  <c r="H17" i="3"/>
  <c r="R17" i="3" s="1"/>
  <c r="H11" i="3"/>
  <c r="R11" i="3" s="1"/>
  <c r="H9" i="3"/>
  <c r="R9" i="3" s="1"/>
  <c r="H13" i="3"/>
  <c r="H16" i="3"/>
  <c r="J16" i="3" s="1"/>
  <c r="R16" i="3"/>
  <c r="H8" i="3"/>
  <c r="J8" i="3" s="1"/>
  <c r="H28" i="3"/>
  <c r="J28" i="3" s="1"/>
  <c r="G28" i="5"/>
  <c r="G30" i="5" s="1"/>
  <c r="G31" i="5" s="1"/>
  <c r="G29" i="5"/>
  <c r="G26" i="3"/>
  <c r="J21" i="3"/>
  <c r="J19" i="3"/>
  <c r="J15" i="3"/>
  <c r="J11" i="3"/>
  <c r="J7" i="3"/>
  <c r="J6" i="3"/>
  <c r="R28" i="3" l="1"/>
  <c r="R8" i="3"/>
  <c r="J23" i="3"/>
  <c r="J9" i="3"/>
  <c r="J10" i="3"/>
  <c r="J12" i="3"/>
  <c r="R12" i="3"/>
  <c r="J13" i="3"/>
  <c r="R13" i="3"/>
  <c r="R14" i="3"/>
  <c r="H26" i="3"/>
  <c r="J26" i="3" s="1"/>
  <c r="J25" i="3"/>
  <c r="G20" i="3"/>
  <c r="J17" i="3"/>
  <c r="H5" i="3"/>
  <c r="H24" i="3"/>
  <c r="J24" i="3" s="1"/>
  <c r="G27" i="3"/>
  <c r="K11" i="3"/>
  <c r="K23" i="3"/>
  <c r="K10" i="3"/>
  <c r="K21" i="3"/>
  <c r="K14" i="3"/>
  <c r="K7" i="3"/>
  <c r="K15" i="3"/>
  <c r="K6" i="3"/>
  <c r="K25" i="3"/>
  <c r="K28" i="3"/>
  <c r="K8" i="3"/>
  <c r="K19" i="3"/>
  <c r="K12" i="3"/>
  <c r="K13" i="3"/>
  <c r="K16" i="3"/>
  <c r="K9" i="3"/>
  <c r="K17" i="3"/>
  <c r="L14" i="3"/>
  <c r="L16" i="3"/>
  <c r="L10" i="3"/>
  <c r="L12" i="3"/>
  <c r="L17" i="3"/>
  <c r="L6" i="3"/>
  <c r="L26" i="3"/>
  <c r="L28" i="3"/>
  <c r="L19" i="3"/>
  <c r="L15" i="3"/>
  <c r="L13" i="3"/>
  <c r="L11" i="3"/>
  <c r="L9" i="3"/>
  <c r="L7" i="3"/>
  <c r="L8" i="3"/>
  <c r="L21" i="3"/>
  <c r="L23" i="3"/>
  <c r="L25" i="3"/>
  <c r="K26" i="3" l="1"/>
  <c r="L24" i="3"/>
  <c r="R26" i="3"/>
  <c r="R24" i="3"/>
  <c r="K24" i="3"/>
  <c r="H20" i="3"/>
  <c r="L20" i="3" s="1"/>
  <c r="G18" i="3"/>
  <c r="J20" i="3"/>
  <c r="H27" i="3"/>
  <c r="H22" i="3" s="1"/>
  <c r="G22" i="3"/>
  <c r="N21" i="3"/>
  <c r="M15" i="3"/>
  <c r="M11" i="3"/>
  <c r="M7" i="3"/>
  <c r="M16" i="3"/>
  <c r="M6" i="3"/>
  <c r="M13" i="3"/>
  <c r="M25" i="3"/>
  <c r="M8" i="3"/>
  <c r="M23" i="3"/>
  <c r="M26" i="3"/>
  <c r="M28" i="3"/>
  <c r="M24" i="3"/>
  <c r="M19" i="3"/>
  <c r="M9" i="3"/>
  <c r="M14" i="3"/>
  <c r="M12" i="3"/>
  <c r="M21" i="3"/>
  <c r="M17" i="3"/>
  <c r="M10" i="3"/>
  <c r="H52" i="2"/>
  <c r="G52" i="2"/>
  <c r="H51" i="2"/>
  <c r="G51" i="2"/>
  <c r="H41" i="2"/>
  <c r="G48" i="2"/>
  <c r="H49" i="2"/>
  <c r="G49" i="2"/>
  <c r="H47" i="2"/>
  <c r="G47" i="2"/>
  <c r="H46" i="2"/>
  <c r="G46" i="2"/>
  <c r="H45" i="2"/>
  <c r="G45" i="2"/>
  <c r="H44" i="2"/>
  <c r="H42" i="2"/>
  <c r="H30" i="2"/>
  <c r="G30" i="2"/>
  <c r="G31" i="2" s="1"/>
  <c r="G29" i="2"/>
  <c r="G27" i="2"/>
  <c r="G25" i="2"/>
  <c r="H23" i="2"/>
  <c r="H24" i="2" s="1"/>
  <c r="H19" i="2"/>
  <c r="H5" i="2"/>
  <c r="G19" i="2"/>
  <c r="G20" i="2" s="1"/>
  <c r="N13" i="2"/>
  <c r="P13" i="2"/>
  <c r="H6" i="2"/>
  <c r="H7" i="2" s="1"/>
  <c r="G6" i="2"/>
  <c r="AB18" i="2"/>
  <c r="S18" i="2"/>
  <c r="P18" i="2"/>
  <c r="O18" i="2"/>
  <c r="N18" i="2"/>
  <c r="M18" i="2"/>
  <c r="L18" i="2"/>
  <c r="AB17" i="2"/>
  <c r="S17" i="2"/>
  <c r="P17" i="2"/>
  <c r="O17" i="2"/>
  <c r="N17" i="2"/>
  <c r="M17" i="2"/>
  <c r="L17" i="2"/>
  <c r="AB16" i="2"/>
  <c r="S16" i="2"/>
  <c r="P16" i="2"/>
  <c r="O16" i="2"/>
  <c r="N16" i="2"/>
  <c r="M16" i="2"/>
  <c r="L16" i="2"/>
  <c r="AB15" i="2"/>
  <c r="S15" i="2"/>
  <c r="P15" i="2"/>
  <c r="O15" i="2"/>
  <c r="N15" i="2"/>
  <c r="M15" i="2"/>
  <c r="L15" i="2"/>
  <c r="AB14" i="2"/>
  <c r="S14" i="2"/>
  <c r="P14" i="2"/>
  <c r="O14" i="2"/>
  <c r="N14" i="2"/>
  <c r="M14" i="2"/>
  <c r="L14" i="2"/>
  <c r="AB12" i="2"/>
  <c r="S12" i="2"/>
  <c r="P12" i="2"/>
  <c r="O12" i="2"/>
  <c r="N12" i="2"/>
  <c r="M12" i="2"/>
  <c r="L12" i="2"/>
  <c r="AB11" i="2"/>
  <c r="S11" i="2"/>
  <c r="P11" i="2"/>
  <c r="O11" i="2"/>
  <c r="N11" i="2"/>
  <c r="M11" i="2"/>
  <c r="L11" i="2"/>
  <c r="AB10" i="2"/>
  <c r="S10" i="2"/>
  <c r="P10" i="2"/>
  <c r="O10" i="2"/>
  <c r="N10" i="2"/>
  <c r="M10" i="2"/>
  <c r="L10" i="2"/>
  <c r="AB9" i="2"/>
  <c r="S9" i="2"/>
  <c r="P9" i="2"/>
  <c r="O9" i="2"/>
  <c r="N9" i="2"/>
  <c r="M9" i="2"/>
  <c r="L9" i="2"/>
  <c r="AB8" i="2"/>
  <c r="S8" i="2"/>
  <c r="P8" i="2"/>
  <c r="O8" i="2"/>
  <c r="N8" i="2"/>
  <c r="M8" i="2"/>
  <c r="L8" i="2"/>
  <c r="R27" i="3" l="1"/>
  <c r="H18" i="3"/>
  <c r="K20" i="3"/>
  <c r="M20" i="3"/>
  <c r="N20" i="3"/>
  <c r="M27" i="3"/>
  <c r="R20" i="3"/>
  <c r="J27" i="3"/>
  <c r="L27" i="3"/>
  <c r="K27" i="3"/>
  <c r="N12" i="3"/>
  <c r="N7" i="3"/>
  <c r="N17" i="3"/>
  <c r="N10" i="3"/>
  <c r="N24" i="3"/>
  <c r="N6" i="3"/>
  <c r="N19" i="3"/>
  <c r="N26" i="3"/>
  <c r="N23" i="3"/>
  <c r="N28" i="3"/>
  <c r="N27" i="3"/>
  <c r="N11" i="3"/>
  <c r="N15" i="3"/>
  <c r="N16" i="3"/>
  <c r="N25" i="3"/>
  <c r="N9" i="3"/>
  <c r="N14" i="3"/>
  <c r="N13" i="3"/>
  <c r="N8" i="3"/>
  <c r="O7" i="3"/>
  <c r="O25" i="3"/>
  <c r="O6" i="3"/>
  <c r="O11" i="3"/>
  <c r="O16" i="3"/>
  <c r="O20" i="3"/>
  <c r="O26" i="3"/>
  <c r="O28" i="3"/>
  <c r="O24" i="3"/>
  <c r="O19" i="3"/>
  <c r="O13" i="3"/>
  <c r="O9" i="3"/>
  <c r="O8" i="3"/>
  <c r="O21" i="3"/>
  <c r="O27" i="3"/>
  <c r="O14" i="3"/>
  <c r="H53" i="2"/>
  <c r="G53" i="2" s="1"/>
  <c r="H48" i="2"/>
  <c r="H22" i="2"/>
  <c r="H29" i="2"/>
  <c r="N29" i="2" s="1"/>
  <c r="H20" i="2"/>
  <c r="H21" i="2" s="1"/>
  <c r="N6" i="2"/>
  <c r="G21" i="2"/>
  <c r="G22" i="2"/>
  <c r="G41" i="2"/>
  <c r="M6" i="2"/>
  <c r="AB6" i="2"/>
  <c r="L6" i="2"/>
  <c r="G7" i="2"/>
  <c r="S7" i="2" s="1"/>
  <c r="S6" i="2"/>
  <c r="P6" i="2"/>
  <c r="O6" i="2"/>
  <c r="M13" i="2"/>
  <c r="S13" i="2"/>
  <c r="AB13" i="2"/>
  <c r="L13" i="2"/>
  <c r="O13" i="2"/>
  <c r="G6" i="1"/>
  <c r="AR6" i="1" s="1"/>
  <c r="F34" i="1"/>
  <c r="G30" i="1"/>
  <c r="G27" i="1"/>
  <c r="G15" i="1"/>
  <c r="AS15" i="1" s="1"/>
  <c r="G32" i="1"/>
  <c r="AT32" i="1" s="1"/>
  <c r="G28" i="1"/>
  <c r="AO28" i="1" s="1"/>
  <c r="F25" i="1"/>
  <c r="G25" i="1" s="1"/>
  <c r="G24" i="1"/>
  <c r="F26" i="1" s="1"/>
  <c r="G21" i="1"/>
  <c r="AT21" i="1" s="1"/>
  <c r="G18" i="1"/>
  <c r="AS18" i="1" s="1"/>
  <c r="G17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F12" i="1"/>
  <c r="G5" i="1"/>
  <c r="F8" i="1" s="1"/>
  <c r="O15" i="3" l="1"/>
  <c r="O17" i="3"/>
  <c r="O12" i="3"/>
  <c r="O23" i="3"/>
  <c r="O10" i="3"/>
  <c r="P27" i="3"/>
  <c r="P14" i="3"/>
  <c r="P20" i="3"/>
  <c r="P26" i="3"/>
  <c r="P28" i="3"/>
  <c r="P24" i="3"/>
  <c r="P19" i="3"/>
  <c r="P15" i="3"/>
  <c r="P13" i="3"/>
  <c r="P11" i="3"/>
  <c r="P9" i="3"/>
  <c r="P7" i="3"/>
  <c r="P25" i="3"/>
  <c r="P6" i="3"/>
  <c r="P16" i="3"/>
  <c r="P10" i="3"/>
  <c r="P21" i="3"/>
  <c r="P23" i="3"/>
  <c r="P12" i="3"/>
  <c r="P8" i="3"/>
  <c r="P17" i="3"/>
  <c r="L20" i="2"/>
  <c r="M29" i="2"/>
  <c r="L29" i="2"/>
  <c r="G23" i="2"/>
  <c r="G24" i="2" s="1"/>
  <c r="L22" i="2"/>
  <c r="L53" i="2"/>
  <c r="AB53" i="2"/>
  <c r="L21" i="2"/>
  <c r="G42" i="2"/>
  <c r="L41" i="2"/>
  <c r="AB41" i="2"/>
  <c r="AB7" i="2"/>
  <c r="P7" i="2"/>
  <c r="O7" i="2"/>
  <c r="N7" i="2"/>
  <c r="M7" i="2"/>
  <c r="L7" i="2"/>
  <c r="K6" i="1"/>
  <c r="AS6" i="1"/>
  <c r="W6" i="1"/>
  <c r="AG6" i="1"/>
  <c r="Y6" i="1"/>
  <c r="AK6" i="1"/>
  <c r="P6" i="1"/>
  <c r="AL6" i="1"/>
  <c r="AM6" i="1"/>
  <c r="R6" i="1"/>
  <c r="AN6" i="1"/>
  <c r="I6" i="1"/>
  <c r="S6" i="1"/>
  <c r="AE6" i="1"/>
  <c r="AO6" i="1"/>
  <c r="L6" i="1"/>
  <c r="X6" i="1"/>
  <c r="AH6" i="1"/>
  <c r="AT6" i="1"/>
  <c r="M6" i="1"/>
  <c r="AU6" i="1"/>
  <c r="Z6" i="1"/>
  <c r="Q6" i="1"/>
  <c r="AA6" i="1"/>
  <c r="AD6" i="1"/>
  <c r="J6" i="1"/>
  <c r="T6" i="1"/>
  <c r="AF6" i="1"/>
  <c r="B34" i="1"/>
  <c r="I32" i="1"/>
  <c r="AN32" i="1"/>
  <c r="AO32" i="1"/>
  <c r="G26" i="1"/>
  <c r="AM26" i="1" s="1"/>
  <c r="AE18" i="1"/>
  <c r="Y32" i="1"/>
  <c r="X32" i="1"/>
  <c r="Z32" i="1"/>
  <c r="F16" i="1"/>
  <c r="G16" i="1" s="1"/>
  <c r="F20" i="1" s="1"/>
  <c r="G20" i="1" s="1"/>
  <c r="F23" i="1" s="1"/>
  <c r="F19" i="1"/>
  <c r="AA32" i="1"/>
  <c r="AF32" i="1"/>
  <c r="AG32" i="1"/>
  <c r="P32" i="1"/>
  <c r="AH32" i="1"/>
  <c r="Q32" i="1"/>
  <c r="AG15" i="1"/>
  <c r="Q17" i="1"/>
  <c r="AH15" i="1"/>
  <c r="AM18" i="1"/>
  <c r="AN18" i="1"/>
  <c r="M21" i="1"/>
  <c r="L18" i="1"/>
  <c r="T21" i="1"/>
  <c r="L15" i="1"/>
  <c r="AE21" i="1"/>
  <c r="AL18" i="1"/>
  <c r="I15" i="1"/>
  <c r="W15" i="1"/>
  <c r="T18" i="1"/>
  <c r="AL21" i="1"/>
  <c r="AM21" i="1"/>
  <c r="X15" i="1"/>
  <c r="M18" i="1"/>
  <c r="L21" i="1"/>
  <c r="AU21" i="1"/>
  <c r="L27" i="1"/>
  <c r="W21" i="1"/>
  <c r="AT15" i="1"/>
  <c r="AF18" i="1"/>
  <c r="AD21" i="1"/>
  <c r="F29" i="1"/>
  <c r="G29" i="1" s="1"/>
  <c r="J32" i="1"/>
  <c r="R32" i="1"/>
  <c r="AR32" i="1"/>
  <c r="K32" i="1"/>
  <c r="S32" i="1"/>
  <c r="AK32" i="1"/>
  <c r="AS32" i="1"/>
  <c r="T32" i="1"/>
  <c r="L32" i="1"/>
  <c r="AD32" i="1"/>
  <c r="AL32" i="1"/>
  <c r="AU32" i="1"/>
  <c r="M32" i="1"/>
  <c r="W32" i="1"/>
  <c r="AE32" i="1"/>
  <c r="AM32" i="1"/>
  <c r="AO29" i="1"/>
  <c r="Z28" i="1"/>
  <c r="AH28" i="1"/>
  <c r="Q28" i="1"/>
  <c r="R28" i="1"/>
  <c r="K28" i="1"/>
  <c r="AS28" i="1"/>
  <c r="L28" i="1"/>
  <c r="T28" i="1"/>
  <c r="AD28" i="1"/>
  <c r="AL28" i="1"/>
  <c r="AT28" i="1"/>
  <c r="M28" i="1"/>
  <c r="W28" i="1"/>
  <c r="AE28" i="1"/>
  <c r="AM28" i="1"/>
  <c r="AU28" i="1"/>
  <c r="P28" i="1"/>
  <c r="I28" i="1"/>
  <c r="AA28" i="1"/>
  <c r="J28" i="1"/>
  <c r="AR28" i="1"/>
  <c r="S28" i="1"/>
  <c r="AK28" i="1"/>
  <c r="X28" i="1"/>
  <c r="AF28" i="1"/>
  <c r="AN28" i="1"/>
  <c r="Y28" i="1"/>
  <c r="AG28" i="1"/>
  <c r="AN25" i="1"/>
  <c r="Q24" i="1"/>
  <c r="AK24" i="1"/>
  <c r="X25" i="1"/>
  <c r="AG25" i="1"/>
  <c r="Z25" i="1"/>
  <c r="Q25" i="1"/>
  <c r="R25" i="1"/>
  <c r="K25" i="1"/>
  <c r="AS25" i="1"/>
  <c r="L25" i="1"/>
  <c r="T25" i="1"/>
  <c r="AD25" i="1"/>
  <c r="AL25" i="1"/>
  <c r="AT25" i="1"/>
  <c r="AF25" i="1"/>
  <c r="Y25" i="1"/>
  <c r="AO25" i="1"/>
  <c r="P25" i="1"/>
  <c r="AH25" i="1"/>
  <c r="I25" i="1"/>
  <c r="AA25" i="1"/>
  <c r="J25" i="1"/>
  <c r="AR25" i="1"/>
  <c r="S25" i="1"/>
  <c r="AK25" i="1"/>
  <c r="M25" i="1"/>
  <c r="W25" i="1"/>
  <c r="AE25" i="1"/>
  <c r="AM25" i="1"/>
  <c r="AU25" i="1"/>
  <c r="AR24" i="1"/>
  <c r="AS24" i="1"/>
  <c r="I24" i="1"/>
  <c r="R24" i="1"/>
  <c r="S24" i="1"/>
  <c r="AA24" i="1"/>
  <c r="J24" i="1"/>
  <c r="K24" i="1"/>
  <c r="AD24" i="1"/>
  <c r="AT24" i="1"/>
  <c r="M24" i="1"/>
  <c r="AE24" i="1"/>
  <c r="AM24" i="1"/>
  <c r="X24" i="1"/>
  <c r="AN24" i="1"/>
  <c r="Y24" i="1"/>
  <c r="AG24" i="1"/>
  <c r="AO24" i="1"/>
  <c r="L24" i="1"/>
  <c r="T24" i="1"/>
  <c r="AL24" i="1"/>
  <c r="W24" i="1"/>
  <c r="AU24" i="1"/>
  <c r="AF24" i="1"/>
  <c r="P24" i="1"/>
  <c r="Z24" i="1"/>
  <c r="AH24" i="1"/>
  <c r="AF21" i="1"/>
  <c r="AO21" i="1"/>
  <c r="P21" i="1"/>
  <c r="I21" i="1"/>
  <c r="AA21" i="1"/>
  <c r="J21" i="1"/>
  <c r="R21" i="1"/>
  <c r="AR21" i="1"/>
  <c r="X21" i="1"/>
  <c r="AN21" i="1"/>
  <c r="Y21" i="1"/>
  <c r="AG21" i="1"/>
  <c r="Z21" i="1"/>
  <c r="AH21" i="1"/>
  <c r="Q21" i="1"/>
  <c r="K21" i="1"/>
  <c r="S21" i="1"/>
  <c r="AK21" i="1"/>
  <c r="AS21" i="1"/>
  <c r="Y15" i="1"/>
  <c r="AU15" i="1"/>
  <c r="Z15" i="1"/>
  <c r="AM15" i="1"/>
  <c r="P15" i="1"/>
  <c r="AD15" i="1"/>
  <c r="AN15" i="1"/>
  <c r="S17" i="1"/>
  <c r="W18" i="1"/>
  <c r="AT18" i="1"/>
  <c r="M15" i="1"/>
  <c r="R17" i="1"/>
  <c r="Q15" i="1"/>
  <c r="AE15" i="1"/>
  <c r="AO15" i="1"/>
  <c r="X18" i="1"/>
  <c r="AU18" i="1"/>
  <c r="AL15" i="1"/>
  <c r="AA15" i="1"/>
  <c r="T15" i="1"/>
  <c r="AF15" i="1"/>
  <c r="AK17" i="1"/>
  <c r="AD18" i="1"/>
  <c r="Y18" i="1"/>
  <c r="AO18" i="1"/>
  <c r="P18" i="1"/>
  <c r="AH18" i="1"/>
  <c r="I18" i="1"/>
  <c r="AA18" i="1"/>
  <c r="J18" i="1"/>
  <c r="R18" i="1"/>
  <c r="AR18" i="1"/>
  <c r="AG18" i="1"/>
  <c r="Z18" i="1"/>
  <c r="Q18" i="1"/>
  <c r="K18" i="1"/>
  <c r="S18" i="1"/>
  <c r="AK18" i="1"/>
  <c r="AA17" i="1"/>
  <c r="AS17" i="1"/>
  <c r="J17" i="1"/>
  <c r="AG17" i="1"/>
  <c r="AR17" i="1"/>
  <c r="I17" i="1"/>
  <c r="K17" i="1"/>
  <c r="L17" i="1"/>
  <c r="AD17" i="1"/>
  <c r="AT17" i="1"/>
  <c r="M17" i="1"/>
  <c r="W17" i="1"/>
  <c r="AE17" i="1"/>
  <c r="AM17" i="1"/>
  <c r="AU17" i="1"/>
  <c r="X17" i="1"/>
  <c r="AF17" i="1"/>
  <c r="AN17" i="1"/>
  <c r="T17" i="1"/>
  <c r="AL17" i="1"/>
  <c r="Y17" i="1"/>
  <c r="AO17" i="1"/>
  <c r="P17" i="1"/>
  <c r="Z17" i="1"/>
  <c r="AH17" i="1"/>
  <c r="J15" i="1"/>
  <c r="R15" i="1"/>
  <c r="AR15" i="1"/>
  <c r="K15" i="1"/>
  <c r="S15" i="1"/>
  <c r="AK15" i="1"/>
  <c r="Q20" i="3" l="1"/>
  <c r="Q26" i="3"/>
  <c r="Q28" i="3"/>
  <c r="Q24" i="3"/>
  <c r="Q19" i="3"/>
  <c r="Q15" i="3"/>
  <c r="Q13" i="3"/>
  <c r="Q11" i="3"/>
  <c r="Q9" i="3"/>
  <c r="Q7" i="3"/>
  <c r="Q27" i="3"/>
  <c r="Q12" i="3"/>
  <c r="Q21" i="3"/>
  <c r="Q10" i="3"/>
  <c r="Q25" i="3"/>
  <c r="Q6" i="3"/>
  <c r="Q16" i="3"/>
  <c r="Q23" i="3"/>
  <c r="Q8" i="3"/>
  <c r="Q14" i="3"/>
  <c r="Q17" i="3"/>
  <c r="G43" i="2"/>
  <c r="G44" i="2" s="1"/>
  <c r="H43" i="2"/>
  <c r="M23" i="2"/>
  <c r="AS26" i="1"/>
  <c r="J26" i="1"/>
  <c r="W26" i="1"/>
  <c r="AE26" i="1"/>
  <c r="AO26" i="1"/>
  <c r="I26" i="1"/>
  <c r="S26" i="1"/>
  <c r="G23" i="1"/>
  <c r="F33" i="1" s="1"/>
  <c r="F31" i="1"/>
  <c r="AD26" i="1"/>
  <c r="AN26" i="1"/>
  <c r="AK26" i="1"/>
  <c r="X26" i="1"/>
  <c r="R26" i="1"/>
  <c r="Y26" i="1"/>
  <c r="L26" i="1"/>
  <c r="Z26" i="1"/>
  <c r="AL26" i="1"/>
  <c r="P26" i="1"/>
  <c r="K26" i="1"/>
  <c r="AG26" i="1"/>
  <c r="AT26" i="1"/>
  <c r="AR26" i="1"/>
  <c r="Q26" i="1"/>
  <c r="M26" i="1"/>
  <c r="AA26" i="1"/>
  <c r="AF26" i="1"/>
  <c r="AH26" i="1"/>
  <c r="T26" i="1"/>
  <c r="AU26" i="1"/>
  <c r="AG29" i="1"/>
  <c r="AF29" i="1"/>
  <c r="L29" i="1"/>
  <c r="Y29" i="1"/>
  <c r="AN29" i="1"/>
  <c r="AU29" i="1"/>
  <c r="M29" i="1"/>
  <c r="AS29" i="1"/>
  <c r="AH29" i="1"/>
  <c r="P29" i="1"/>
  <c r="AD29" i="1"/>
  <c r="Q29" i="1"/>
  <c r="AR29" i="1"/>
  <c r="W16" i="1"/>
  <c r="Z16" i="1"/>
  <c r="AS16" i="1"/>
  <c r="T29" i="1"/>
  <c r="I29" i="1"/>
  <c r="AE29" i="1"/>
  <c r="S29" i="1"/>
  <c r="Q16" i="1"/>
  <c r="AU16" i="1"/>
  <c r="AO27" i="1"/>
  <c r="R29" i="1"/>
  <c r="AM29" i="1"/>
  <c r="AT29" i="1"/>
  <c r="P16" i="1"/>
  <c r="J29" i="1"/>
  <c r="W29" i="1"/>
  <c r="Z29" i="1"/>
  <c r="AL29" i="1"/>
  <c r="AK29" i="1"/>
  <c r="T16" i="1"/>
  <c r="AA29" i="1"/>
  <c r="X29" i="1"/>
  <c r="K29" i="1"/>
  <c r="AA27" i="1"/>
  <c r="AF27" i="1"/>
  <c r="AH27" i="1"/>
  <c r="X27" i="1"/>
  <c r="P27" i="1"/>
  <c r="AD27" i="1"/>
  <c r="AR16" i="1"/>
  <c r="AG16" i="1"/>
  <c r="AT16" i="1"/>
  <c r="AS27" i="1"/>
  <c r="T27" i="1"/>
  <c r="AL27" i="1"/>
  <c r="AR27" i="1"/>
  <c r="AU27" i="1"/>
  <c r="AN27" i="1"/>
  <c r="I27" i="1"/>
  <c r="AE27" i="1"/>
  <c r="G31" i="1"/>
  <c r="AS31" i="1" s="1"/>
  <c r="M27" i="1"/>
  <c r="S27" i="1"/>
  <c r="AT27" i="1"/>
  <c r="AK16" i="1"/>
  <c r="L16" i="1"/>
  <c r="Q27" i="1"/>
  <c r="AN16" i="1"/>
  <c r="S16" i="1"/>
  <c r="R16" i="1"/>
  <c r="AO16" i="1"/>
  <c r="AE16" i="1"/>
  <c r="K16" i="1"/>
  <c r="J16" i="1"/>
  <c r="Y16" i="1"/>
  <c r="M16" i="1"/>
  <c r="R27" i="1"/>
  <c r="AM27" i="1"/>
  <c r="Z27" i="1"/>
  <c r="K27" i="1"/>
  <c r="AD16" i="1"/>
  <c r="Y27" i="1"/>
  <c r="AH16" i="1"/>
  <c r="X16" i="1"/>
  <c r="AF16" i="1"/>
  <c r="J27" i="1"/>
  <c r="W27" i="1"/>
  <c r="AG27" i="1"/>
  <c r="AK27" i="1"/>
  <c r="G19" i="1"/>
  <c r="AL19" i="1" s="1"/>
  <c r="I16" i="1"/>
  <c r="AM16" i="1"/>
  <c r="AA16" i="1"/>
  <c r="AL16" i="1"/>
  <c r="L44" i="2" l="1"/>
  <c r="AB44" i="2"/>
  <c r="AB42" i="2"/>
  <c r="N23" i="2"/>
  <c r="S23" i="2"/>
  <c r="AB43" i="2"/>
  <c r="L43" i="2"/>
  <c r="L23" i="2"/>
  <c r="P23" i="2"/>
  <c r="L42" i="2"/>
  <c r="AK31" i="1"/>
  <c r="AS19" i="1"/>
  <c r="F22" i="1"/>
  <c r="G22" i="1" s="1"/>
  <c r="Y19" i="1"/>
  <c r="J19" i="1"/>
  <c r="J20" i="1"/>
  <c r="R31" i="1"/>
  <c r="S31" i="1"/>
  <c r="AE19" i="1"/>
  <c r="X20" i="1"/>
  <c r="Q20" i="1"/>
  <c r="AM20" i="1"/>
  <c r="AE20" i="1"/>
  <c r="AS20" i="1"/>
  <c r="Y20" i="1"/>
  <c r="J31" i="1"/>
  <c r="Z20" i="1"/>
  <c r="AM19" i="1"/>
  <c r="AU20" i="1"/>
  <c r="L20" i="1"/>
  <c r="R19" i="1"/>
  <c r="AU31" i="1"/>
  <c r="Y31" i="1"/>
  <c r="P31" i="1"/>
  <c r="AR31" i="1"/>
  <c r="X31" i="1"/>
  <c r="I31" i="1"/>
  <c r="AL31" i="1"/>
  <c r="AN31" i="1"/>
  <c r="AD31" i="1"/>
  <c r="AE31" i="1"/>
  <c r="W31" i="1"/>
  <c r="AG31" i="1"/>
  <c r="Z31" i="1"/>
  <c r="AA31" i="1"/>
  <c r="AM31" i="1"/>
  <c r="AO31" i="1"/>
  <c r="AH31" i="1"/>
  <c r="L31" i="1"/>
  <c r="T31" i="1"/>
  <c r="AF31" i="1"/>
  <c r="Q31" i="1"/>
  <c r="M31" i="1"/>
  <c r="P19" i="1"/>
  <c r="I19" i="1"/>
  <c r="I20" i="1"/>
  <c r="T20" i="1"/>
  <c r="AT19" i="1"/>
  <c r="K31" i="1"/>
  <c r="AN19" i="1"/>
  <c r="AU19" i="1"/>
  <c r="AD20" i="1"/>
  <c r="AT31" i="1"/>
  <c r="S19" i="1"/>
  <c r="Q19" i="1"/>
  <c r="AA19" i="1"/>
  <c r="AG19" i="1"/>
  <c r="L19" i="1"/>
  <c r="R20" i="1"/>
  <c r="K20" i="1"/>
  <c r="P20" i="1"/>
  <c r="AT20" i="1"/>
  <c r="AR20" i="1"/>
  <c r="AL20" i="1"/>
  <c r="AN20" i="1"/>
  <c r="S20" i="1"/>
  <c r="AH20" i="1"/>
  <c r="AF20" i="1"/>
  <c r="M20" i="1"/>
  <c r="AO20" i="1"/>
  <c r="AA20" i="1"/>
  <c r="W20" i="1"/>
  <c r="AK20" i="1"/>
  <c r="AG20" i="1"/>
  <c r="AO19" i="1"/>
  <c r="AK19" i="1"/>
  <c r="X19" i="1"/>
  <c r="T19" i="1"/>
  <c r="AR19" i="1"/>
  <c r="AF19" i="1"/>
  <c r="AD19" i="1"/>
  <c r="K19" i="1"/>
  <c r="M19" i="1"/>
  <c r="AH19" i="1"/>
  <c r="Z19" i="1"/>
  <c r="W19" i="1"/>
  <c r="L45" i="2" l="1"/>
  <c r="AB45" i="2"/>
  <c r="N24" i="2"/>
  <c r="M24" i="2"/>
  <c r="S24" i="2"/>
  <c r="L24" i="2"/>
  <c r="P24" i="2"/>
  <c r="AK23" i="1"/>
  <c r="S23" i="1"/>
  <c r="I23" i="1"/>
  <c r="X23" i="1"/>
  <c r="J23" i="1"/>
  <c r="AU23" i="1"/>
  <c r="AU22" i="1"/>
  <c r="W22" i="1"/>
  <c r="L46" i="2" l="1"/>
  <c r="AB46" i="2"/>
  <c r="S29" i="2"/>
  <c r="G26" i="2"/>
  <c r="H25" i="2"/>
  <c r="L25" i="2" s="1"/>
  <c r="AM22" i="1"/>
  <c r="J22" i="1"/>
  <c r="AS22" i="1"/>
  <c r="T22" i="1"/>
  <c r="AF23" i="1"/>
  <c r="AN23" i="1"/>
  <c r="AA23" i="1"/>
  <c r="AS23" i="1"/>
  <c r="AG22" i="1"/>
  <c r="I22" i="1"/>
  <c r="AG23" i="1"/>
  <c r="L23" i="1"/>
  <c r="M23" i="1"/>
  <c r="AK22" i="1"/>
  <c r="AN22" i="1"/>
  <c r="T23" i="1"/>
  <c r="Y23" i="1"/>
  <c r="R23" i="1"/>
  <c r="W23" i="1"/>
  <c r="AR22" i="1"/>
  <c r="S22" i="1"/>
  <c r="K22" i="1"/>
  <c r="AH23" i="1"/>
  <c r="AD23" i="1"/>
  <c r="AO23" i="1"/>
  <c r="AE23" i="1"/>
  <c r="Q22" i="1"/>
  <c r="Q23" i="1"/>
  <c r="AL23" i="1"/>
  <c r="AR23" i="1"/>
  <c r="AM23" i="1"/>
  <c r="L22" i="1"/>
  <c r="M22" i="1"/>
  <c r="P23" i="1"/>
  <c r="AE22" i="1"/>
  <c r="AF22" i="1"/>
  <c r="AL22" i="1"/>
  <c r="R22" i="1"/>
  <c r="AT23" i="1"/>
  <c r="Z23" i="1"/>
  <c r="K23" i="1"/>
  <c r="Z22" i="1"/>
  <c r="AT22" i="1"/>
  <c r="AO22" i="1"/>
  <c r="AD22" i="1"/>
  <c r="AH22" i="1"/>
  <c r="X22" i="1"/>
  <c r="AA22" i="1"/>
  <c r="P22" i="1"/>
  <c r="Y22" i="1"/>
  <c r="AB47" i="2" l="1"/>
  <c r="L47" i="2"/>
  <c r="H26" i="2"/>
  <c r="N25" i="2"/>
  <c r="M26" i="2"/>
  <c r="N26" i="2"/>
  <c r="L26" i="2"/>
  <c r="M25" i="2"/>
  <c r="G33" i="1"/>
  <c r="L48" i="2" l="1"/>
  <c r="AB48" i="2"/>
  <c r="S33" i="1"/>
  <c r="AE33" i="1"/>
  <c r="AO33" i="1"/>
  <c r="W33" i="1"/>
  <c r="AS33" i="1"/>
  <c r="X33" i="1"/>
  <c r="AH33" i="1"/>
  <c r="M33" i="1"/>
  <c r="AU33" i="1"/>
  <c r="Z33" i="1"/>
  <c r="AL33" i="1"/>
  <c r="AA33" i="1"/>
  <c r="AM33" i="1"/>
  <c r="R33" i="1"/>
  <c r="J33" i="1"/>
  <c r="T33" i="1"/>
  <c r="AF33" i="1"/>
  <c r="AR33" i="1"/>
  <c r="K33" i="1"/>
  <c r="AG33" i="1"/>
  <c r="L33" i="1"/>
  <c r="AT33" i="1"/>
  <c r="Y33" i="1"/>
  <c r="AK33" i="1"/>
  <c r="P33" i="1"/>
  <c r="Q33" i="1"/>
  <c r="AD33" i="1"/>
  <c r="AN33" i="1"/>
  <c r="I33" i="1"/>
  <c r="G50" i="2" l="1"/>
  <c r="L49" i="2"/>
  <c r="H27" i="2"/>
  <c r="G28" i="2"/>
  <c r="G34" i="1"/>
  <c r="L34" i="1" s="1"/>
  <c r="AB49" i="2" l="1"/>
  <c r="H50" i="2"/>
  <c r="L50" i="2"/>
  <c r="AB27" i="2"/>
  <c r="H28" i="2"/>
  <c r="S34" i="1"/>
  <c r="I34" i="1"/>
  <c r="Y34" i="1"/>
  <c r="AM34" i="1"/>
  <c r="M34" i="1"/>
  <c r="Q34" i="1"/>
  <c r="AN34" i="1"/>
  <c r="AS34" i="1"/>
  <c r="AL34" i="1"/>
  <c r="AG34" i="1"/>
  <c r="R34" i="1"/>
  <c r="W34" i="1"/>
  <c r="Z34" i="1"/>
  <c r="AR34" i="1"/>
  <c r="AA34" i="1"/>
  <c r="K34" i="1"/>
  <c r="AT34" i="1"/>
  <c r="T34" i="1"/>
  <c r="P34" i="1"/>
  <c r="AF34" i="1"/>
  <c r="AH34" i="1"/>
  <c r="J34" i="1"/>
  <c r="AU34" i="1"/>
  <c r="AE34" i="1"/>
  <c r="X34" i="1"/>
  <c r="AO34" i="1"/>
  <c r="AK34" i="1"/>
  <c r="AD34" i="1"/>
  <c r="AB50" i="2" l="1"/>
  <c r="L51" i="2"/>
  <c r="AB28" i="2"/>
  <c r="G13" i="1"/>
  <c r="G12" i="1" s="1"/>
  <c r="G11" i="1"/>
  <c r="G10" i="1"/>
  <c r="G9" i="1"/>
  <c r="G7" i="1"/>
  <c r="AB51" i="2" l="1"/>
  <c r="AS5" i="1"/>
  <c r="AK5" i="1"/>
  <c r="M5" i="1"/>
  <c r="Z5" i="1"/>
  <c r="AR5" i="1"/>
  <c r="T5" i="1"/>
  <c r="L5" i="1"/>
  <c r="AA5" i="1"/>
  <c r="S5" i="1"/>
  <c r="K5" i="1"/>
  <c r="AH5" i="1"/>
  <c r="R5" i="1"/>
  <c r="J5" i="1"/>
  <c r="AM5" i="1"/>
  <c r="W5" i="1"/>
  <c r="AF5" i="1"/>
  <c r="AT5" i="1"/>
  <c r="Y5" i="1"/>
  <c r="X5" i="1"/>
  <c r="AL5" i="1"/>
  <c r="Q5" i="1"/>
  <c r="P5" i="1"/>
  <c r="AU5" i="1"/>
  <c r="AD5" i="1"/>
  <c r="I5" i="1"/>
  <c r="AN5" i="1"/>
  <c r="AG5" i="1"/>
  <c r="AE5" i="1"/>
  <c r="AO5" i="1"/>
  <c r="AU7" i="1"/>
  <c r="AM7" i="1"/>
  <c r="AE7" i="1"/>
  <c r="W7" i="1"/>
  <c r="AS7" i="1"/>
  <c r="M7" i="1"/>
  <c r="T7" i="1"/>
  <c r="L7" i="1"/>
  <c r="AT7" i="1"/>
  <c r="AL7" i="1"/>
  <c r="AD7" i="1"/>
  <c r="AK7" i="1"/>
  <c r="AR7" i="1"/>
  <c r="AG7" i="1"/>
  <c r="Q7" i="1"/>
  <c r="Z7" i="1"/>
  <c r="Y7" i="1"/>
  <c r="AN7" i="1"/>
  <c r="S7" i="1"/>
  <c r="AF7" i="1"/>
  <c r="P7" i="1"/>
  <c r="AA7" i="1"/>
  <c r="J7" i="1"/>
  <c r="AO7" i="1"/>
  <c r="AH7" i="1"/>
  <c r="K7" i="1"/>
  <c r="I7" i="1"/>
  <c r="X7" i="1"/>
  <c r="R7" i="1"/>
  <c r="AO9" i="1"/>
  <c r="AG9" i="1"/>
  <c r="Y9" i="1"/>
  <c r="Q9" i="1"/>
  <c r="I9" i="1"/>
  <c r="AU9" i="1"/>
  <c r="AE9" i="1"/>
  <c r="AT9" i="1"/>
  <c r="AD9" i="1"/>
  <c r="AK9" i="1"/>
  <c r="M9" i="1"/>
  <c r="AN9" i="1"/>
  <c r="AF9" i="1"/>
  <c r="X9" i="1"/>
  <c r="P9" i="1"/>
  <c r="AM9" i="1"/>
  <c r="W9" i="1"/>
  <c r="AL9" i="1"/>
  <c r="AS9" i="1"/>
  <c r="AA9" i="1"/>
  <c r="S9" i="1"/>
  <c r="K9" i="1"/>
  <c r="AR9" i="1"/>
  <c r="Z9" i="1"/>
  <c r="T9" i="1"/>
  <c r="R9" i="1"/>
  <c r="L9" i="1"/>
  <c r="AH9" i="1"/>
  <c r="J9" i="1"/>
  <c r="AA11" i="1"/>
  <c r="S11" i="1"/>
  <c r="K11" i="1"/>
  <c r="AO11" i="1"/>
  <c r="Y11" i="1"/>
  <c r="I11" i="1"/>
  <c r="AN11" i="1"/>
  <c r="P11" i="1"/>
  <c r="AM11" i="1"/>
  <c r="AH11" i="1"/>
  <c r="Z11" i="1"/>
  <c r="R11" i="1"/>
  <c r="J11" i="1"/>
  <c r="AG11" i="1"/>
  <c r="Q11" i="1"/>
  <c r="AF11" i="1"/>
  <c r="AU11" i="1"/>
  <c r="W11" i="1"/>
  <c r="X11" i="1"/>
  <c r="AE11" i="1"/>
  <c r="M11" i="1"/>
  <c r="AR11" i="1"/>
  <c r="AD11" i="1"/>
  <c r="L11" i="1"/>
  <c r="AT11" i="1"/>
  <c r="AL11" i="1"/>
  <c r="AK11" i="1"/>
  <c r="AS11" i="1"/>
  <c r="T11" i="1"/>
  <c r="AR12" i="1"/>
  <c r="T12" i="1"/>
  <c r="L12" i="1"/>
  <c r="AH12" i="1"/>
  <c r="R12" i="1"/>
  <c r="AO12" i="1"/>
  <c r="Y12" i="1"/>
  <c r="Q12" i="1"/>
  <c r="AA12" i="1"/>
  <c r="S12" i="1"/>
  <c r="K12" i="1"/>
  <c r="Z12" i="1"/>
  <c r="J12" i="1"/>
  <c r="AG12" i="1"/>
  <c r="I12" i="1"/>
  <c r="AN12" i="1"/>
  <c r="X12" i="1"/>
  <c r="AF12" i="1"/>
  <c r="P12" i="1"/>
  <c r="AL12" i="1"/>
  <c r="AE12" i="1"/>
  <c r="M12" i="1"/>
  <c r="AD12" i="1"/>
  <c r="AU12" i="1"/>
  <c r="AK12" i="1"/>
  <c r="W12" i="1"/>
  <c r="AS12" i="1"/>
  <c r="AT12" i="1"/>
  <c r="AM12" i="1"/>
  <c r="AH10" i="1"/>
  <c r="Z10" i="1"/>
  <c r="R10" i="1"/>
  <c r="J10" i="1"/>
  <c r="AF10" i="1"/>
  <c r="X10" i="1"/>
  <c r="AM10" i="1"/>
  <c r="W10" i="1"/>
  <c r="AT10" i="1"/>
  <c r="AO10" i="1"/>
  <c r="AG10" i="1"/>
  <c r="Y10" i="1"/>
  <c r="Q10" i="1"/>
  <c r="I10" i="1"/>
  <c r="AN10" i="1"/>
  <c r="P10" i="1"/>
  <c r="AU10" i="1"/>
  <c r="AE10" i="1"/>
  <c r="AL10" i="1"/>
  <c r="AD10" i="1"/>
  <c r="K10" i="1"/>
  <c r="AS10" i="1"/>
  <c r="S10" i="1"/>
  <c r="AR10" i="1"/>
  <c r="T10" i="1"/>
  <c r="M10" i="1"/>
  <c r="L10" i="1"/>
  <c r="AA10" i="1"/>
  <c r="AK10" i="1"/>
  <c r="AS13" i="1"/>
  <c r="AK13" i="1"/>
  <c r="M13" i="1"/>
  <c r="S13" i="1"/>
  <c r="Z13" i="1"/>
  <c r="R13" i="1"/>
  <c r="I13" i="1"/>
  <c r="AR13" i="1"/>
  <c r="T13" i="1"/>
  <c r="L13" i="1"/>
  <c r="AA13" i="1"/>
  <c r="K13" i="1"/>
  <c r="AH13" i="1"/>
  <c r="J13" i="1"/>
  <c r="Y13" i="1"/>
  <c r="AO13" i="1"/>
  <c r="AG13" i="1"/>
  <c r="Q13" i="1"/>
  <c r="AN13" i="1"/>
  <c r="AF13" i="1"/>
  <c r="AT13" i="1"/>
  <c r="AM13" i="1"/>
  <c r="P13" i="1"/>
  <c r="AE13" i="1"/>
  <c r="AD13" i="1"/>
  <c r="AU13" i="1"/>
  <c r="W13" i="1"/>
  <c r="AL13" i="1"/>
  <c r="X13" i="1"/>
  <c r="AB52" i="2" l="1"/>
  <c r="G32" i="2"/>
  <c r="H31" i="2"/>
  <c r="H32" i="2" s="1"/>
  <c r="H33" i="2" s="1"/>
  <c r="H34" i="2" s="1"/>
  <c r="H35" i="2" s="1"/>
  <c r="H36" i="2" s="1"/>
  <c r="H37" i="2" s="1"/>
  <c r="H38" i="2" s="1"/>
  <c r="H39" i="2" s="1"/>
  <c r="H40" i="2" s="1"/>
  <c r="G8" i="1"/>
  <c r="AM8" i="1" s="1"/>
  <c r="L52" i="2" l="1"/>
  <c r="G33" i="2"/>
  <c r="AA8" i="1"/>
  <c r="AG8" i="1"/>
  <c r="AR8" i="1"/>
  <c r="AE8" i="1"/>
  <c r="K8" i="1"/>
  <c r="AN8" i="1"/>
  <c r="X8" i="1"/>
  <c r="F14" i="1"/>
  <c r="Q8" i="1"/>
  <c r="AH8" i="1"/>
  <c r="AS8" i="1"/>
  <c r="AU8" i="1"/>
  <c r="R8" i="1"/>
  <c r="M8" i="1"/>
  <c r="S8" i="1"/>
  <c r="AD8" i="1"/>
  <c r="T8" i="1"/>
  <c r="AO8" i="1"/>
  <c r="AT8" i="1"/>
  <c r="AK8" i="1"/>
  <c r="I8" i="1"/>
  <c r="J8" i="1"/>
  <c r="L8" i="1"/>
  <c r="Y8" i="1"/>
  <c r="Z8" i="1"/>
  <c r="W8" i="1"/>
  <c r="AL8" i="1"/>
  <c r="AF8" i="1"/>
  <c r="P8" i="1"/>
  <c r="G34" i="2" l="1"/>
  <c r="G14" i="1"/>
  <c r="AU14" i="1" s="1"/>
  <c r="G35" i="2" l="1"/>
  <c r="R14" i="1"/>
  <c r="AF14" i="1"/>
  <c r="AT14" i="1"/>
  <c r="X14" i="1"/>
  <c r="J14" i="1"/>
  <c r="AO14" i="1"/>
  <c r="AN14" i="1"/>
  <c r="K14" i="1"/>
  <c r="AG14" i="1"/>
  <c r="M14" i="1"/>
  <c r="Y14" i="1"/>
  <c r="S14" i="1"/>
  <c r="L14" i="1"/>
  <c r="Z14" i="1"/>
  <c r="W14" i="1"/>
  <c r="P14" i="1"/>
  <c r="T14" i="1"/>
  <c r="AE14" i="1"/>
  <c r="AR14" i="1"/>
  <c r="AH14" i="1"/>
  <c r="AK14" i="1"/>
  <c r="AD14" i="1"/>
  <c r="I14" i="1"/>
  <c r="AM14" i="1"/>
  <c r="Q14" i="1"/>
  <c r="AS14" i="1"/>
  <c r="AL14" i="1"/>
  <c r="AA14" i="1"/>
  <c r="G36" i="2" l="1"/>
  <c r="G37" i="2" l="1"/>
  <c r="G38" i="2" l="1"/>
  <c r="G39" i="2" l="1"/>
  <c r="G40" i="2" l="1"/>
  <c r="I5" i="5" l="1"/>
  <c r="J5" i="5" s="1"/>
  <c r="K5" i="5" s="1"/>
  <c r="L5" i="5" s="1"/>
  <c r="M5" i="5" s="1"/>
  <c r="N5" i="5" s="1"/>
  <c r="O5" i="5" s="1"/>
  <c r="P5" i="5" s="1"/>
</calcChain>
</file>

<file path=xl/sharedStrings.xml><?xml version="1.0" encoding="utf-8"?>
<sst xmlns="http://schemas.openxmlformats.org/spreadsheetml/2006/main" count="582" uniqueCount="245">
  <si>
    <t>Carta Gant Bypass Etapa 1-Circuito 1 La Cebada-Pan de Azúcar</t>
  </si>
  <si>
    <t>Fecha:</t>
  </si>
  <si>
    <t>Ítem</t>
  </si>
  <si>
    <t>Subestación</t>
  </si>
  <si>
    <t>Actividad</t>
  </si>
  <si>
    <t>SODI</t>
  </si>
  <si>
    <t>Responsable</t>
  </si>
  <si>
    <t>Inicio</t>
  </si>
  <si>
    <t>Fin</t>
  </si>
  <si>
    <t>Comentario</t>
  </si>
  <si>
    <t>La Cebada/Don Goyo/Pan de Azúcar</t>
  </si>
  <si>
    <t>FASE1: DESCONEXION DE LÍNEA PDA – DG 220 kV CC1 Y LÍNEA DG – LC 220KV CC1</t>
  </si>
  <si>
    <t>SI</t>
  </si>
  <si>
    <t>Jorge Mardones</t>
  </si>
  <si>
    <t>1.1</t>
  </si>
  <si>
    <t>Solicitar vigencia de SODI de aviso al CEN</t>
  </si>
  <si>
    <t>1.2</t>
  </si>
  <si>
    <t>La Cebada</t>
  </si>
  <si>
    <t>Maniobras desconexión paño J2 La Cebada</t>
  </si>
  <si>
    <t>1.2.1</t>
  </si>
  <si>
    <t>Solicitar vigencia SODI Aes Gener</t>
  </si>
  <si>
    <t>1.2.2</t>
  </si>
  <si>
    <t>Maniobras equipos circuito J2 SE La Cebada</t>
  </si>
  <si>
    <t>1.3</t>
  </si>
  <si>
    <t>Pan de Azúcar</t>
  </si>
  <si>
    <t>Maniobras desconexión paño J3 Pan de Azúcar</t>
  </si>
  <si>
    <t>1.3.1</t>
  </si>
  <si>
    <t>Solicitar vigencia SODI Transelec</t>
  </si>
  <si>
    <t>1.3.2</t>
  </si>
  <si>
    <t>Maniobras equipos circuito J3 SE Transelec</t>
  </si>
  <si>
    <t>1.4</t>
  </si>
  <si>
    <t>Don Goyo</t>
  </si>
  <si>
    <t>Actividades de Bypass Circuito 1 paño J4 y J5 Don Goyo</t>
  </si>
  <si>
    <t>1.4.1</t>
  </si>
  <si>
    <t>Solicitar vigencia SODI Sonnedix</t>
  </si>
  <si>
    <t>1.4.2</t>
  </si>
  <si>
    <t>Maniobras equipos circuito J4 SE Don Goyo</t>
  </si>
  <si>
    <t>1.4.3</t>
  </si>
  <si>
    <t>Maniobras equipos circuito J5 SE Don Goyo</t>
  </si>
  <si>
    <t>1.4.4</t>
  </si>
  <si>
    <t>Maniobras equipos circuito JR1 SE Don Goyo</t>
  </si>
  <si>
    <t>1.4.5</t>
  </si>
  <si>
    <t>Maniobras equipos circuito JS SE Don Goyo</t>
  </si>
  <si>
    <t>La Cebada/Pan de Azúcar</t>
  </si>
  <si>
    <t>FASE 2: BYPASS NUEVA LÍNEA PAN DE AZUCAR – LA CEBADA 220KV CC1</t>
  </si>
  <si>
    <t>2.1</t>
  </si>
  <si>
    <t>Abrir y cerrar SODI a diario</t>
  </si>
  <si>
    <t>2.2</t>
  </si>
  <si>
    <t xml:space="preserve">Verficar maniobras de la FASE 1 </t>
  </si>
  <si>
    <t>Verificar maniobras a diario</t>
  </si>
  <si>
    <t>2.3</t>
  </si>
  <si>
    <t>Actividades de Bypass Nueva Línea Pan de Azúcar- La Cebada 220 kV Circuito 1</t>
  </si>
  <si>
    <t>2.3.1</t>
  </si>
  <si>
    <t>Obras de Bypass circuito 1 paño J4 hacia SE Pan de Azúcar (Fase 1)</t>
  </si>
  <si>
    <t>2.3.2</t>
  </si>
  <si>
    <t>Obras de Bypass circuito 1 paño J5 hacia SE la Cebada (Fase 1)</t>
  </si>
  <si>
    <t>2.3.3</t>
  </si>
  <si>
    <t>Obras de Bypass circuito 1 paño J4 hacia SE Pan de Azúcar (Fase 2)</t>
  </si>
  <si>
    <t>2.3.4</t>
  </si>
  <si>
    <t>Obras de Bypass circuito 1 paño J5 hacia SE la Cebada (Fase 2)</t>
  </si>
  <si>
    <t>2.3.5</t>
  </si>
  <si>
    <t>Obras de Bypass circuito 1 paño J4 hacia SE Pan de Azúcar (Fase 3)</t>
  </si>
  <si>
    <t>2.3.6</t>
  </si>
  <si>
    <t>Obras de Bypass circuito 1 paño J5 hacia SE la Cebada (Fase 3)</t>
  </si>
  <si>
    <t>2.3.7</t>
  </si>
  <si>
    <t>Obras de Bypass unión Fases 1, 2 y 3  Nueva Línea Pan de Azúcar-La Cebada 220 kV Circuito 1(incluye templado)</t>
  </si>
  <si>
    <t>FASE 3:  ENERGIZACIÓN LÍNEA PAN DE AZUCAR – LA CEBADA 220KV CC1</t>
  </si>
  <si>
    <t>3.1</t>
  </si>
  <si>
    <t>Solicitar vigencia de SODI de aviso CEN</t>
  </si>
  <si>
    <t>3.2</t>
  </si>
  <si>
    <t>Maniobras energización paño J2 La Cebada</t>
  </si>
  <si>
    <t>3.2.1</t>
  </si>
  <si>
    <t>Solicitar vigencia SODI Aes Gener-SE La Cebada</t>
  </si>
  <si>
    <t>3.2.2</t>
  </si>
  <si>
    <t>Energización equipos circuito J2-SE La Cebada</t>
  </si>
  <si>
    <t>3.3</t>
  </si>
  <si>
    <t>3.3.1</t>
  </si>
  <si>
    <t>Solicitar vigencia SODI Transelec-SE Pan de Azúcar</t>
  </si>
  <si>
    <t>3.3.2</t>
  </si>
  <si>
    <t>Energización equipos circuito J3-SE Pan de Azúcar</t>
  </si>
  <si>
    <t>3.4</t>
  </si>
  <si>
    <t>Energización del circuito 1 de 220 kV La Cebada-Pan de Azúcar</t>
  </si>
  <si>
    <t>3.5</t>
  </si>
  <si>
    <t>Cancelar Vigencia SODI a AES Gener-La Cebada</t>
  </si>
  <si>
    <t>3.6</t>
  </si>
  <si>
    <t>Cancelar Vigencia SODI a Transelec-Pan de Azúcar</t>
  </si>
  <si>
    <t>FASE 4: TRABAJOS DE DESCHICOTEO Y DESMONTAJE DE EQUIPOS Y REEMPLAZO DE CONDUCTORES EN PAÑOS BT1-BP1</t>
  </si>
  <si>
    <t>4.1</t>
  </si>
  <si>
    <t>Solicitar vigencia de aviso CEN</t>
  </si>
  <si>
    <t>4.2</t>
  </si>
  <si>
    <t>Verficar maniobras de la FASE 1</t>
  </si>
  <si>
    <t>4.2.1</t>
  </si>
  <si>
    <t>4.2.2</t>
  </si>
  <si>
    <t>4.2.3</t>
  </si>
  <si>
    <t>4.2.4</t>
  </si>
  <si>
    <t>4.3</t>
  </si>
  <si>
    <t>Desconexión y Retiro/Cambio de Equipos</t>
  </si>
  <si>
    <t>4.3.2</t>
  </si>
  <si>
    <t>Desconexión y retiro equipos circuito J4 SE Don Goyo (13 equipos)</t>
  </si>
  <si>
    <t>4.3.3</t>
  </si>
  <si>
    <t>Desconexión y retiro equipos circuito J5 SE Don Goyo (13 equipos)</t>
  </si>
  <si>
    <t>4.3.4</t>
  </si>
  <si>
    <t>Desconexión y cambio  TCJR1 SE Don Goyo</t>
  </si>
  <si>
    <t>4.3.5</t>
  </si>
  <si>
    <t>Desconexión y cambio  TCJS SE Don Goyo</t>
  </si>
  <si>
    <t>4.4</t>
  </si>
  <si>
    <t>Cancelar vegencia SODI de Aviso al CEN</t>
  </si>
  <si>
    <t>Preparado por:</t>
  </si>
  <si>
    <t>Jorge Mardones Narbona-Jefe de Terreno</t>
  </si>
  <si>
    <t>Nota: En caso de lograr optimizaciones en el planning inicial las correspondientes SODIs serán cerradas con antelación, en caso de requerir mas tiempo, se solicitará ampliación de la respectiva SODI.</t>
  </si>
  <si>
    <t>Carta Gantt Bypass Etapa 3-Circuito 2 La Cebada-Talinay-Pan de Azúcar_Rev1</t>
  </si>
  <si>
    <t>1.0</t>
  </si>
  <si>
    <t>DGY-TLY</t>
  </si>
  <si>
    <t>Actividades Bypass Pan de Azúcar-La Cebada Circuito 2</t>
  </si>
  <si>
    <t>Raúl Mora</t>
  </si>
  <si>
    <t>SE DON GOYO</t>
  </si>
  <si>
    <t>NUP 3284 Ampliación  ETAPA 3: Bypass en línea 2x220 kV Pan de azúcar-Don Goyo-Talinay-La Cebada C2 E3 OA_D171</t>
  </si>
  <si>
    <t>SE LA CEBADA/ SE TALINAY/SE DON GOYO</t>
  </si>
  <si>
    <t>Retiro de puentes en torre 336 para que PE Talinay siga inyectando energía por Circutio 2 en Dirección a SE Cebada</t>
  </si>
  <si>
    <t>Instalación puentes en torre 336 para normalizar Circuito 2 de la  línea 2x220 kV Pan de azúcar-Don Goyo-Talinay-La Cebada</t>
  </si>
  <si>
    <t>PE EL ARRAYÁN/SE DON GOYO</t>
  </si>
  <si>
    <t>Desconexión cable AT existente llegada a paños J2 y J3, repotenciamiento cable AT subida desconectadores 89J2-3, 89J3-3 y 89J1-3 hacia la barra BT 2 más bajada desde ML hasta desconectadores 892-3/89J2-2T y 89J3-3/89J3-2T.</t>
  </si>
  <si>
    <t>1.5</t>
  </si>
  <si>
    <t>Desconexión y Desmontaje Equipos Paños JR2, J2 y J3 en S/E Don Goyo</t>
  </si>
  <si>
    <t>1.6</t>
  </si>
  <si>
    <t>Vinculacion y desvinculacion de circuitos en equipos primarios / Intervencion de gabinetes al interior de la sala electrica QCJ2, QCJ3, QCJR2, Armario de Proteccion Sistemas 1 y 2, QPJ2, QPJ3 y QPJR2. Armario de Proteccion 87B-220 kV. Armario de Control SS/AA-SA2, en Sala de Circuito 2.</t>
  </si>
  <si>
    <t>1.7</t>
  </si>
  <si>
    <t>Montaje de equipos y Pruebas de equipos circuito 2 S/E Don Goyo (TCJR2) S/E Don Goyo</t>
  </si>
  <si>
    <t>1.8</t>
  </si>
  <si>
    <t>Cambio de conductores en la subestación Don Goyo (Sectores BP2, J2, J3, JR2 y J1)</t>
  </si>
  <si>
    <t>1.9</t>
  </si>
  <si>
    <t>Pruebas Equipos y Conductores AT Bypass C1 Paños J1,JR2, J2, J3 y Barra BP2.</t>
  </si>
  <si>
    <t>1.10</t>
  </si>
  <si>
    <t xml:space="preserve">Tendido de acometida desde ML C2 a paño J2 y paño J3 y chicoteo de equipos primarios </t>
  </si>
  <si>
    <t>1.11</t>
  </si>
  <si>
    <t xml:space="preserve">Desmontaje torre 422A Correspondiente al C2 DON GOYO </t>
  </si>
  <si>
    <t>1.12</t>
  </si>
  <si>
    <t>SE PAN DE AZUCAR</t>
  </si>
  <si>
    <t>Montaje Trampas de onda trasladadas desde paño J2 Don Goyo a paño J4 Pan de Azúcar</t>
  </si>
  <si>
    <t>2.0</t>
  </si>
  <si>
    <t>DGY-PDA-LCB-TLY</t>
  </si>
  <si>
    <t>Actividades de Telecomunicaciones Etapa 3</t>
  </si>
  <si>
    <t>Retiro Armarios Telecom SE Don Goyo: Oplat E1 + Teleproteccion TPOP-10P Dir La Cebada
Oplat E8 + Teleprotección TPOP-10R Dir La Cebada
Oplat E7 + Teleprotecciones TPOP-07P+ TPOP-07R Dir Talinay</t>
  </si>
  <si>
    <t>DESMONTAJE. Y TRASLADO DE ARMARIO OP-200 + Teleprotecciones TP221A+TPH221A</t>
  </si>
  <si>
    <t>SE CEBADA / SE PAN DE AZUCAR / SE TALINAY</t>
  </si>
  <si>
    <t>Montaje/Pes: Oplat E1 + Teleprotección TPOP-10P Dir La Cebada
Oplat E8 + Teleprotección TPOP-10R Dir La Cebada
Oplat E7 + Teleprotecciones TPOP-07P+ TPOP-07R Dir Talinay</t>
  </si>
  <si>
    <t>3.0</t>
  </si>
  <si>
    <t>PDA-DGY-TLY</t>
  </si>
  <si>
    <t>Actividades de Control y Protecciones Etapa 3</t>
  </si>
  <si>
    <t>Retrofit protecciones paño J2 circuito 2 Don Goyo</t>
  </si>
  <si>
    <t>Retrofit protecciones paño J3  circuito 2 Don Goyo</t>
  </si>
  <si>
    <t>Configuración de señales SCADA Nivel, 1, 2, 3 y 4 circuito 2 Don Goyo</t>
  </si>
  <si>
    <t>SE LA CEBADA</t>
  </si>
  <si>
    <t>Pruebas señales SITR etapa 3</t>
  </si>
  <si>
    <t>Pruebas End to End Protecciones SE Pan de Azúcar-SE Talinay-SE La Cebada/Lado Pan de Azúcar (lado maestro)</t>
  </si>
  <si>
    <t>Raúl Mota.-Jefe de Terreno</t>
  </si>
  <si>
    <t>Hora Hora Etapa 3-Circuito 2 Talinay</t>
  </si>
  <si>
    <t>Día</t>
  </si>
  <si>
    <t>Fecha</t>
  </si>
  <si>
    <t>Retiro Puentes Torre 336 LT Talinay-La Cebada</t>
  </si>
  <si>
    <t>Maniobras operacionales de desconnexión Cto 2 La Cebada-Talinay-Don Goyo</t>
  </si>
  <si>
    <t>Configuración zona de trabajo(aplicando las cinco reglas de oro)</t>
  </si>
  <si>
    <t>Retiro de elementos de configuración del area y retiro del personal del área</t>
  </si>
  <si>
    <t>14.00</t>
  </si>
  <si>
    <t>Entrega de área a operaciones Talinay/La Cebada para maniobras de energización</t>
  </si>
  <si>
    <t>Día 2 Tramo Talinay-La Cebada Energizado</t>
  </si>
  <si>
    <t>Tramo LT La Cebada-Talinay Energizado (sin puentes en torre 336)</t>
  </si>
  <si>
    <t>Día 3 Tramo Talinay-La Cebada Energizado</t>
  </si>
  <si>
    <t>4.0</t>
  </si>
  <si>
    <t>Instalación Puentes Torre 336 LT Talinay-La Cebada</t>
  </si>
  <si>
    <t>Instalación de puentes en torre 336 para que PE Talinay para restitución de medio LAT (para OPLAT)</t>
  </si>
  <si>
    <t>4.5</t>
  </si>
  <si>
    <t>Entrega de área a operaciones Talinay/La Cebada/Transelec para maniobras de energización</t>
  </si>
  <si>
    <t>5.0</t>
  </si>
  <si>
    <t>Pruebas PES Sistema OPLAT</t>
  </si>
  <si>
    <t>5.1</t>
  </si>
  <si>
    <t>PES  Oplat E7 + Teleprotecciones TPOP-07P Dir Pan de Azúcar</t>
  </si>
  <si>
    <t>5.2</t>
  </si>
  <si>
    <t>PES  Oplat E7 + Teleprotecciones TPOP-07R Dir Pan de Azúcar</t>
  </si>
  <si>
    <t>6.0</t>
  </si>
  <si>
    <t>Pruebas End To End Protecciones</t>
  </si>
  <si>
    <t>6.1</t>
  </si>
  <si>
    <t>Pruebas End to End Protecciones SE Pan de Azúcar-SE Talinay-SE La Cebada/Lado Pan de Azúcar (Medio TPOP-07P)</t>
  </si>
  <si>
    <t>6.2</t>
  </si>
  <si>
    <t>6.3</t>
  </si>
  <si>
    <t>6.4</t>
  </si>
  <si>
    <t>Pruebas End to End Protecciones SE Pan de Azúcar-SE Talinay-SE La Cebada/Lado Pan de Azúcar (Medio TPOP-07R)</t>
  </si>
  <si>
    <t>6.5</t>
  </si>
  <si>
    <t>6.6</t>
  </si>
  <si>
    <t>Nota</t>
  </si>
  <si>
    <t>Se ha presentado una nueva ingeniería y ECAP para la condición provisoria de dos puntas La Cebada-Talinay posterior al retiro de puentes e la toerre 336.</t>
  </si>
  <si>
    <t>Carta Gantt Interna Proyecto 7ED Tramo 1</t>
  </si>
  <si>
    <t>Responsables</t>
  </si>
  <si>
    <t>NPA</t>
  </si>
  <si>
    <t xml:space="preserve">Pruebas Funcionales Nivel 3 </t>
  </si>
  <si>
    <t>MR-SV</t>
  </si>
  <si>
    <t>Coordinar con ITCH/GE/FPI</t>
  </si>
  <si>
    <t>Inyecciones primarias de corrientes y voltaje</t>
  </si>
  <si>
    <t>Coordinar a GDG Para cada TC y TP 10% aprox del nominal</t>
  </si>
  <si>
    <t>NPA-PS</t>
  </si>
  <si>
    <t>Pruebas End to End NPA-Punta Sierra</t>
  </si>
  <si>
    <t>Coordinar con ITCH/PHC/GE/FPI</t>
  </si>
  <si>
    <t>Pruebas Funcionales Nivel 4</t>
  </si>
  <si>
    <t>Pruebas y protocolización 87B</t>
  </si>
  <si>
    <t>Coordinar con ITCH/GE, se requiere procedimiento y ECAP Aprobado</t>
  </si>
  <si>
    <t>Inyecciones primarias para la estabilidad de Barra</t>
  </si>
  <si>
    <t>Coordinar con ITC/GE/GDG</t>
  </si>
  <si>
    <t xml:space="preserve">NPA </t>
  </si>
  <si>
    <t>Pruebas Mux-Sistema Teleprotecciones (OPLAT+FO)</t>
  </si>
  <si>
    <t>Por Joao Valin GE</t>
  </si>
  <si>
    <t>Integración señales contraincencio y enclavamientos HVAC</t>
  </si>
  <si>
    <t>Aprovechar integración de la tarjeta 6T, se requiere llave panel SCI</t>
  </si>
  <si>
    <t>Integración tarjeta 6T y Pruebas Funcionales (N1 y N2)</t>
  </si>
  <si>
    <t>Llegada a Chille el 29-01, coordinar envío a la obra</t>
  </si>
  <si>
    <t>Interrogación esquema de medidas del CEN</t>
  </si>
  <si>
    <t>Se debe tener los Medidores encendidos y comunicando( protocolo IEC 104)</t>
  </si>
  <si>
    <t>Punta Sierra</t>
  </si>
  <si>
    <t>Pruebas funcionales Nivel 1 y 2 D4</t>
  </si>
  <si>
    <t>JM-EV-JS</t>
  </si>
  <si>
    <t>Máximo hasta la presente semana</t>
  </si>
  <si>
    <t>Pruebas funcionales Nivel 1 y 2 D5</t>
  </si>
  <si>
    <t>2 Semanas como máximo</t>
  </si>
  <si>
    <t>Conexionado SSAA en sala PHC</t>
  </si>
  <si>
    <t>Gestionar arribo ITM ABB y SODIs</t>
  </si>
  <si>
    <t>Fusión y certificación FO sala control PHC</t>
  </si>
  <si>
    <t>Gestionar SODI y Subcontrato Chilefibra</t>
  </si>
  <si>
    <t>Pruebas Funcionales Nivel 3 Diagonal 4</t>
  </si>
  <si>
    <t>Coordinar con GE equipo para llevar de forma paralela la D4 y D5</t>
  </si>
  <si>
    <t>Pruebas Funcionales Nivel 3 Diagonal 5</t>
  </si>
  <si>
    <t>Pruebas Funcionales Nivel 4 Diagonal 4</t>
  </si>
  <si>
    <t>Pruebas Funcionales Nivel 4 Diagonal 5</t>
  </si>
  <si>
    <t>Pruebas y protocolización 87B1 y 87B2</t>
  </si>
  <si>
    <t>Coordinar con GE/PHC/FPI, gestionar SODI</t>
  </si>
  <si>
    <t>Inyecciones primarias para la estabilidad de Barra 1</t>
  </si>
  <si>
    <t>Inyecciones primarias para la estabilidad de Barra 2</t>
  </si>
  <si>
    <t>Se requiere llave de los paneles SCI</t>
  </si>
  <si>
    <t>Integración tarjeta 6W para SSAA CA</t>
  </si>
  <si>
    <t>Ingeniería EVV/FC Gestionar integración con GE/Iproelec</t>
  </si>
  <si>
    <t>Conexión Panel SCI y HVAC D4 y D5</t>
  </si>
  <si>
    <t>Activdad de contrucción comprar Contactores/Relés</t>
  </si>
  <si>
    <t>Modificación 2 Tableros de CA (integración de ITM Motorizados y Control)</t>
  </si>
  <si>
    <t>Activdad de contrucción deben abordar ITMs y debe modificarse tableros en sitio</t>
  </si>
  <si>
    <t>Chicoteo de Desconectadores Barra 1 y Barra 2</t>
  </si>
  <si>
    <t>Gestionar SODIs</t>
  </si>
  <si>
    <t>Energización Tramo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</si>
</sst>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Segoe UI Light"/>
      <family val="2"/>
    </font>
    <font>
      <b/>
      <sz val="11"/>
      <color theme="1"/>
      <name val="Segoe UI Light"/>
      <family val="2"/>
    </font>
    <font>
      <b/>
      <sz val="11"/>
      <color theme="0"/>
      <name val="Segoe UI Light"/>
      <family val="2"/>
    </font>
    <font>
      <sz val="11"/>
      <name val="Segoe UI Light"/>
      <family val="2"/>
    </font>
    <font>
      <b/>
      <sz val="11"/>
      <color rgb="FFFF0000"/>
      <name val="Segoe UI Light"/>
      <family val="2"/>
    </font>
    <font>
      <sz val="11"/>
      <color rgb="FFFF0000"/>
      <name val="Segoe UI Light"/>
      <family val="2"/>
    </font>
    <font>
      <b/>
      <sz val="12"/>
      <color theme="1"/>
      <name val="Segoe UI Light"/>
      <family val="2"/>
    </font>
    <font>
      <b/>
      <sz val="11"/>
      <name val="Segoe UI Light"/>
      <family val="2"/>
    </font>
    <font>
      <sz val="8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i/>
      <sz val="11"/>
      <color theme="1"/>
      <name val="Segoe U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textRotation="90"/>
    </xf>
    <xf numFmtId="0" fontId="4" fillId="0" borderId="2" xfId="0" applyFont="1" applyBorder="1" applyAlignment="1">
      <alignment textRotation="255"/>
    </xf>
    <xf numFmtId="0" fontId="6" fillId="2" borderId="2" xfId="0" applyFont="1" applyFill="1" applyBorder="1" applyAlignment="1">
      <alignment textRotation="255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14" fontId="1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textRotation="255"/>
    </xf>
    <xf numFmtId="0" fontId="6" fillId="2" borderId="5" xfId="0" applyFont="1" applyFill="1" applyBorder="1" applyAlignment="1">
      <alignment textRotation="255"/>
    </xf>
    <xf numFmtId="0" fontId="4" fillId="0" borderId="6" xfId="0" applyFont="1" applyBorder="1" applyAlignment="1">
      <alignment textRotation="255"/>
    </xf>
    <xf numFmtId="0" fontId="1" fillId="0" borderId="7" xfId="0" applyFont="1" applyBorder="1" applyAlignment="1">
      <alignment horizontal="center"/>
    </xf>
    <xf numFmtId="0" fontId="4" fillId="0" borderId="8" xfId="0" applyFont="1" applyBorder="1" applyAlignment="1">
      <alignment textRotation="255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14" fontId="1" fillId="0" borderId="10" xfId="0" applyNumberFormat="1" applyFont="1" applyBorder="1" applyAlignment="1">
      <alignment horizontal="center"/>
    </xf>
    <xf numFmtId="0" fontId="4" fillId="0" borderId="11" xfId="0" applyFont="1" applyBorder="1" applyAlignment="1">
      <alignment textRotation="255"/>
    </xf>
    <xf numFmtId="0" fontId="6" fillId="2" borderId="11" xfId="0" applyFont="1" applyFill="1" applyBorder="1" applyAlignment="1">
      <alignment textRotation="255"/>
    </xf>
    <xf numFmtId="0" fontId="4" fillId="0" borderId="12" xfId="0" applyFont="1" applyBorder="1" applyAlignment="1">
      <alignment textRotation="255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vertical="center"/>
    </xf>
    <xf numFmtId="16" fontId="3" fillId="2" borderId="14" xfId="0" applyNumberFormat="1" applyFont="1" applyFill="1" applyBorder="1" applyAlignment="1">
      <alignment textRotation="90"/>
    </xf>
    <xf numFmtId="16" fontId="5" fillId="2" borderId="14" xfId="0" applyNumberFormat="1" applyFont="1" applyFill="1" applyBorder="1" applyAlignment="1">
      <alignment textRotation="90"/>
    </xf>
    <xf numFmtId="16" fontId="3" fillId="2" borderId="15" xfId="0" applyNumberFormat="1" applyFont="1" applyFill="1" applyBorder="1" applyAlignment="1">
      <alignment textRotation="90"/>
    </xf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0" fontId="1" fillId="0" borderId="18" xfId="0" applyFont="1" applyBorder="1"/>
    <xf numFmtId="0" fontId="7" fillId="0" borderId="19" xfId="0" applyFont="1" applyBorder="1" applyAlignment="1">
      <alignment horizontal="left"/>
    </xf>
    <xf numFmtId="0" fontId="1" fillId="0" borderId="20" xfId="0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/>
    <xf numFmtId="0" fontId="2" fillId="0" borderId="16" xfId="0" applyFont="1" applyBorder="1" applyAlignment="1">
      <alignment horizontal="left"/>
    </xf>
    <xf numFmtId="14" fontId="2" fillId="0" borderId="20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7" xfId="0" applyFont="1" applyBorder="1" applyAlignment="1">
      <alignment textRotation="90"/>
    </xf>
    <xf numFmtId="0" fontId="1" fillId="0" borderId="18" xfId="0" applyFont="1" applyBorder="1" applyAlignment="1">
      <alignment textRotation="90"/>
    </xf>
    <xf numFmtId="0" fontId="1" fillId="0" borderId="0" xfId="0" applyFont="1" applyAlignment="1">
      <alignment horizontal="left"/>
    </xf>
    <xf numFmtId="0" fontId="1" fillId="0" borderId="20" xfId="0" applyFont="1" applyBorder="1" applyAlignment="1">
      <alignment textRotation="90"/>
    </xf>
    <xf numFmtId="0" fontId="1" fillId="0" borderId="21" xfId="0" applyFont="1" applyBorder="1" applyAlignment="1">
      <alignment textRotation="90"/>
    </xf>
    <xf numFmtId="0" fontId="8" fillId="0" borderId="0" xfId="0" applyFont="1"/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vertical="center"/>
    </xf>
    <xf numFmtId="0" fontId="3" fillId="3" borderId="24" xfId="0" applyFont="1" applyFill="1" applyBorder="1" applyAlignment="1">
      <alignment vertical="center"/>
    </xf>
    <xf numFmtId="16" fontId="3" fillId="3" borderId="23" xfId="0" applyNumberFormat="1" applyFont="1" applyFill="1" applyBorder="1" applyAlignment="1">
      <alignment textRotation="9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2" borderId="1" xfId="0" applyFont="1" applyFill="1" applyBorder="1" applyAlignment="1">
      <alignment vertical="center" textRotation="255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 textRotation="255"/>
    </xf>
    <xf numFmtId="16" fontId="8" fillId="2" borderId="1" xfId="0" applyNumberFormat="1" applyFont="1" applyFill="1" applyBorder="1" applyAlignment="1">
      <alignment vertical="center" textRotation="90"/>
    </xf>
    <xf numFmtId="1" fontId="8" fillId="0" borderId="1" xfId="0" applyNumberFormat="1" applyFont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1" fontId="8" fillId="5" borderId="1" xfId="0" applyNumberFormat="1" applyFont="1" applyFill="1" applyBorder="1" applyAlignment="1">
      <alignment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 wrapText="1"/>
    </xf>
    <xf numFmtId="14" fontId="8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vertical="center"/>
    </xf>
    <xf numFmtId="16" fontId="8" fillId="6" borderId="1" xfId="0" applyNumberFormat="1" applyFont="1" applyFill="1" applyBorder="1" applyAlignment="1">
      <alignment vertical="center" textRotation="90"/>
    </xf>
    <xf numFmtId="1" fontId="8" fillId="4" borderId="1" xfId="0" applyNumberFormat="1" applyFont="1" applyFill="1" applyBorder="1" applyAlignment="1">
      <alignment vertical="center"/>
    </xf>
    <xf numFmtId="16" fontId="3" fillId="2" borderId="23" xfId="0" applyNumberFormat="1" applyFont="1" applyFill="1" applyBorder="1" applyAlignment="1">
      <alignment textRotation="90"/>
    </xf>
    <xf numFmtId="1" fontId="8" fillId="2" borderId="1" xfId="0" applyNumberFormat="1" applyFont="1" applyFill="1" applyBorder="1" applyAlignment="1">
      <alignment vertical="center"/>
    </xf>
    <xf numFmtId="16" fontId="8" fillId="0" borderId="1" xfId="0" applyNumberFormat="1" applyFont="1" applyBorder="1" applyAlignment="1">
      <alignment vertical="center" textRotation="90"/>
    </xf>
    <xf numFmtId="16" fontId="8" fillId="7" borderId="1" xfId="0" applyNumberFormat="1" applyFont="1" applyFill="1" applyBorder="1" applyAlignment="1">
      <alignment vertical="center" textRotation="90"/>
    </xf>
    <xf numFmtId="0" fontId="2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1" fontId="8" fillId="8" borderId="1" xfId="0" applyNumberFormat="1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14" fontId="3" fillId="3" borderId="23" xfId="0" applyNumberFormat="1" applyFont="1" applyFill="1" applyBorder="1" applyAlignment="1">
      <alignment horizontal="justify" vertical="center" textRotation="90"/>
    </xf>
    <xf numFmtId="14" fontId="2" fillId="6" borderId="1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164" fontId="10" fillId="5" borderId="1" xfId="0" applyNumberFormat="1" applyFont="1" applyFill="1" applyBorder="1" applyAlignment="1">
      <alignment horizontal="left" vertical="center" wrapText="1"/>
    </xf>
    <xf numFmtId="164" fontId="10" fillId="5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/>
    <xf numFmtId="0" fontId="12" fillId="0" borderId="0" xfId="0" applyFont="1"/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0" fontId="2" fillId="8" borderId="25" xfId="0" applyFont="1" applyFill="1" applyBorder="1" applyAlignment="1">
      <alignment horizontal="center"/>
    </xf>
    <xf numFmtId="14" fontId="3" fillId="3" borderId="1" xfId="0" applyNumberFormat="1" applyFont="1" applyFill="1" applyBorder="1" applyAlignment="1">
      <alignment horizontal="justify" vertical="center" textRotation="90"/>
    </xf>
    <xf numFmtId="0" fontId="1" fillId="0" borderId="1" xfId="0" applyFont="1" applyBorder="1" applyAlignment="1">
      <alignment textRotation="90"/>
    </xf>
    <xf numFmtId="20" fontId="1" fillId="0" borderId="1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7" xfId="0" applyFont="1" applyBorder="1"/>
    <xf numFmtId="0" fontId="1" fillId="0" borderId="27" xfId="0" applyFont="1" applyBorder="1" applyAlignment="1">
      <alignment textRotation="90"/>
    </xf>
    <xf numFmtId="0" fontId="1" fillId="0" borderId="28" xfId="0" applyFont="1" applyBorder="1" applyAlignment="1">
      <alignment textRotation="90"/>
    </xf>
    <xf numFmtId="0" fontId="2" fillId="0" borderId="29" xfId="0" applyFont="1" applyBorder="1" applyAlignment="1">
      <alignment horizontal="left"/>
    </xf>
    <xf numFmtId="0" fontId="1" fillId="0" borderId="30" xfId="0" applyFont="1" applyBorder="1"/>
    <xf numFmtId="0" fontId="1" fillId="0" borderId="30" xfId="0" applyFont="1" applyBorder="1" applyAlignment="1">
      <alignment horizontal="center"/>
    </xf>
    <xf numFmtId="0" fontId="1" fillId="0" borderId="30" xfId="0" applyFont="1" applyBorder="1" applyAlignment="1">
      <alignment textRotation="90"/>
    </xf>
    <xf numFmtId="0" fontId="1" fillId="0" borderId="31" xfId="0" applyFont="1" applyBorder="1" applyAlignment="1">
      <alignment textRotation="90"/>
    </xf>
    <xf numFmtId="0" fontId="1" fillId="4" borderId="1" xfId="0" applyFont="1" applyFill="1" applyBorder="1" applyAlignment="1">
      <alignment textRotation="90"/>
    </xf>
    <xf numFmtId="0" fontId="1" fillId="10" borderId="0" xfId="0" applyFont="1" applyFill="1" applyAlignment="1">
      <alignment horizontal="left"/>
    </xf>
    <xf numFmtId="0" fontId="1" fillId="10" borderId="0" xfId="0" applyFont="1" applyFill="1" applyAlignment="1">
      <alignment horizontal="center"/>
    </xf>
    <xf numFmtId="0" fontId="1" fillId="10" borderId="0" xfId="0" applyFont="1" applyFill="1"/>
    <xf numFmtId="0" fontId="1" fillId="10" borderId="0" xfId="0" applyFont="1" applyFill="1" applyAlignment="1">
      <alignment textRotation="90"/>
    </xf>
  </cellXfs>
  <cellStyles count="1">
    <cellStyle name="Normal" xfId="0" builtinId="0"/>
  </cellStyles>
  <dxfs count="12">
    <dxf>
      <font>
        <color rgb="FF92D050"/>
      </font>
      <fill>
        <patternFill>
          <bgColor rgb="FF92D050"/>
        </patternFill>
      </fill>
    </dxf>
    <dxf>
      <fill>
        <patternFill>
          <bgColor theme="3" tint="0.499984740745262"/>
        </patternFill>
      </fill>
    </dxf>
    <dxf>
      <fill>
        <patternFill>
          <bgColor theme="3" tint="0.499984740745262"/>
        </patternFill>
      </fill>
    </dxf>
    <dxf>
      <font>
        <color theme="3" tint="0.499984740745262"/>
      </font>
      <fill>
        <patternFill>
          <bgColor theme="3" tint="0.499984740745262"/>
        </patternFill>
      </fill>
    </dxf>
    <dxf>
      <fill>
        <patternFill>
          <bgColor theme="3" tint="0.499984740745262"/>
        </patternFill>
      </fill>
    </dxf>
    <dxf>
      <fill>
        <patternFill>
          <bgColor theme="3" tint="0.499984740745262"/>
        </patternFill>
      </fill>
    </dxf>
    <dxf>
      <font>
        <color theme="3" tint="0.499984740745262"/>
      </font>
      <fill>
        <patternFill>
          <bgColor theme="3" tint="0.499984740745262"/>
        </patternFill>
      </fill>
    </dxf>
    <dxf>
      <font>
        <color theme="3" tint="0.749961851863155"/>
      </font>
      <fill>
        <patternFill>
          <bgColor theme="3" tint="0.749961851863155"/>
        </patternFill>
      </fill>
    </dxf>
    <dxf>
      <font>
        <color theme="3" tint="0.749961851863155"/>
      </font>
      <fill>
        <patternFill>
          <bgColor theme="3" tint="0.749961851863155"/>
        </patternFill>
      </fill>
    </dxf>
    <dxf>
      <font>
        <color theme="3" tint="0.499984740745262"/>
      </font>
      <fill>
        <patternFill>
          <bgColor theme="3" tint="0.499984740745262"/>
        </patternFill>
      </fill>
    </dxf>
    <dxf>
      <font>
        <color theme="3" tint="0.749961851863155"/>
      </font>
      <fill>
        <patternFill>
          <bgColor theme="3" tint="0.749961851863155"/>
        </patternFill>
      </fill>
    </dxf>
    <dxf>
      <font>
        <color theme="3" tint="0.499984740745262"/>
      </font>
      <fill>
        <patternFill>
          <bgColor theme="3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250370</xdr:colOff>
      <xdr:row>1</xdr:row>
      <xdr:rowOff>108858</xdr:rowOff>
    </xdr:from>
    <xdr:to>
      <xdr:col>19</xdr:col>
      <xdr:colOff>129238</xdr:colOff>
      <xdr:row>2</xdr:row>
      <xdr:rowOff>191461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5EC575-4445-49A0-93D2-D09F960A2ED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25056" y="326572"/>
          <a:ext cx="825924" cy="300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314274</xdr:colOff>
      <xdr:row>1</xdr:row>
      <xdr:rowOff>84960</xdr:rowOff>
    </xdr:from>
    <xdr:to>
      <xdr:col>17</xdr:col>
      <xdr:colOff>175130</xdr:colOff>
      <xdr:row>2</xdr:row>
      <xdr:rowOff>173278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2557D284-27B7-4268-A025-D421D5AC16C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73819" y="310096"/>
          <a:ext cx="853708" cy="296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89732</xdr:colOff>
      <xdr:row>2</xdr:row>
      <xdr:rowOff>80557</xdr:rowOff>
    </xdr:from>
    <xdr:to>
      <xdr:col>15</xdr:col>
      <xdr:colOff>284126</xdr:colOff>
      <xdr:row>3</xdr:row>
      <xdr:rowOff>168875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E81E7533-986E-4E96-B2B5-F49312BFD89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42879" y="506381"/>
          <a:ext cx="844335" cy="295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251C9-6718-4336-B96C-440455FF7D3D}">
  <sheetPr>
    <pageSetUpPr fitToPage="1"/>
  </sheetPr>
  <dimension ref="B1:AB58"/>
  <sheetViews>
    <sheetView showGridLines="0" zoomScale="55" zoomScaleNormal="55" zoomScaleSheetLayoutView="55" workbookViewId="0">
      <pane xSplit="4" ySplit="4" topLeftCell="E32" activePane="bottomRight" state="frozen"/>
      <selection pane="topRight" activeCell="E1" sqref="E1"/>
      <selection pane="bottomLeft" activeCell="A5" sqref="A5"/>
      <selection pane="bottomRight" activeCell="D60" sqref="D60"/>
    </sheetView>
  </sheetViews>
  <sheetFormatPr baseColWidth="10" defaultColWidth="11.54296875" defaultRowHeight="16.5" x14ac:dyDescent="0.45"/>
  <cols>
    <col min="1" max="1" width="11.54296875" style="1"/>
    <col min="2" max="2" width="11.54296875" style="3"/>
    <col min="3" max="3" width="39.81640625" style="3" customWidth="1"/>
    <col min="4" max="4" width="109" style="1" bestFit="1" customWidth="1"/>
    <col min="5" max="5" width="8.26953125" style="3" customWidth="1"/>
    <col min="6" max="6" width="23.54296875" style="3" bestFit="1" customWidth="1"/>
    <col min="7" max="7" width="14.7265625" style="3" bestFit="1" customWidth="1"/>
    <col min="8" max="8" width="15.1796875" style="3" bestFit="1" customWidth="1"/>
    <col min="9" max="9" width="72.26953125" style="1" hidden="1" customWidth="1"/>
    <col min="10" max="11" width="4.7265625" style="7" bestFit="1" customWidth="1"/>
    <col min="12" max="16" width="5.54296875" style="7" bestFit="1" customWidth="1"/>
    <col min="17" max="19" width="4.7265625" style="7" bestFit="1" customWidth="1"/>
    <col min="20" max="27" width="4.7265625" style="7" customWidth="1"/>
    <col min="28" max="28" width="4.7265625" style="7" bestFit="1" customWidth="1"/>
    <col min="29" max="16384" width="11.54296875" style="1"/>
  </cols>
  <sheetData>
    <row r="1" spans="2:28" ht="17" thickBot="1" x14ac:dyDescent="0.5"/>
    <row r="2" spans="2:28" x14ac:dyDescent="0.45">
      <c r="B2" s="39" t="s">
        <v>0</v>
      </c>
      <c r="C2" s="32"/>
      <c r="D2" s="33"/>
      <c r="E2" s="32"/>
      <c r="F2" s="32"/>
      <c r="G2" s="32"/>
      <c r="H2" s="32"/>
      <c r="I2" s="3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3"/>
    </row>
    <row r="3" spans="2:28" ht="18" thickBot="1" x14ac:dyDescent="0.5">
      <c r="B3" s="35" t="s">
        <v>1</v>
      </c>
      <c r="C3" s="40">
        <v>45548</v>
      </c>
      <c r="D3" s="36"/>
      <c r="E3" s="37"/>
      <c r="F3" s="37"/>
      <c r="G3" s="37"/>
      <c r="H3" s="37"/>
      <c r="I3" s="36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6"/>
    </row>
    <row r="4" spans="2:28" s="2" customFormat="1" ht="51" customHeight="1" x14ac:dyDescent="0.45">
      <c r="B4" s="48" t="s">
        <v>2</v>
      </c>
      <c r="C4" s="49" t="s">
        <v>3</v>
      </c>
      <c r="D4" s="50" t="s">
        <v>4</v>
      </c>
      <c r="E4" s="49" t="s">
        <v>5</v>
      </c>
      <c r="F4" s="49" t="s">
        <v>6</v>
      </c>
      <c r="G4" s="49" t="s">
        <v>7</v>
      </c>
      <c r="H4" s="49" t="s">
        <v>8</v>
      </c>
      <c r="I4" s="51" t="s">
        <v>9</v>
      </c>
      <c r="J4" s="52">
        <v>45570</v>
      </c>
      <c r="K4" s="52">
        <v>45571</v>
      </c>
      <c r="L4" s="52">
        <v>45572</v>
      </c>
      <c r="M4" s="52">
        <v>45573</v>
      </c>
      <c r="N4" s="52">
        <v>45574</v>
      </c>
      <c r="O4" s="52">
        <v>45575</v>
      </c>
      <c r="P4" s="52">
        <v>45576</v>
      </c>
      <c r="Q4" s="82">
        <v>45577</v>
      </c>
      <c r="R4" s="82">
        <v>45578</v>
      </c>
      <c r="S4" s="52">
        <v>45579</v>
      </c>
      <c r="T4" s="52">
        <v>45580</v>
      </c>
      <c r="U4" s="52">
        <v>45581</v>
      </c>
      <c r="V4" s="52">
        <v>45582</v>
      </c>
      <c r="W4" s="52">
        <v>45583</v>
      </c>
      <c r="X4" s="52">
        <v>45584</v>
      </c>
      <c r="Y4" s="52">
        <v>45585</v>
      </c>
      <c r="Z4" s="52">
        <v>45586</v>
      </c>
      <c r="AA4" s="52">
        <v>45587</v>
      </c>
      <c r="AB4" s="52">
        <v>45588</v>
      </c>
    </row>
    <row r="5" spans="2:28" s="47" customFormat="1" ht="51" customHeight="1" x14ac:dyDescent="0.45">
      <c r="B5" s="75">
        <v>1</v>
      </c>
      <c r="C5" s="76" t="s">
        <v>10</v>
      </c>
      <c r="D5" s="77" t="s">
        <v>11</v>
      </c>
      <c r="E5" s="75" t="s">
        <v>12</v>
      </c>
      <c r="F5" s="75" t="s">
        <v>13</v>
      </c>
      <c r="G5" s="78">
        <v>45573</v>
      </c>
      <c r="H5" s="78">
        <f>+G5</f>
        <v>45573</v>
      </c>
      <c r="I5" s="79"/>
      <c r="J5" s="70"/>
      <c r="K5" s="70"/>
      <c r="L5" s="80"/>
      <c r="M5" s="85"/>
      <c r="N5" s="80"/>
      <c r="O5" s="80"/>
      <c r="P5" s="80"/>
      <c r="Q5" s="70"/>
      <c r="R5" s="70"/>
      <c r="S5" s="80"/>
      <c r="T5" s="80"/>
      <c r="U5" s="80"/>
      <c r="V5" s="80"/>
      <c r="W5" s="80"/>
      <c r="X5" s="70"/>
      <c r="Y5" s="70"/>
      <c r="Z5" s="80"/>
      <c r="AA5" s="80"/>
      <c r="AB5" s="80"/>
    </row>
    <row r="6" spans="2:28" s="47" customFormat="1" ht="51" customHeight="1" x14ac:dyDescent="0.45">
      <c r="B6" s="58" t="s">
        <v>14</v>
      </c>
      <c r="C6" s="59" t="s">
        <v>10</v>
      </c>
      <c r="D6" s="60" t="s">
        <v>15</v>
      </c>
      <c r="E6" s="58" t="s">
        <v>12</v>
      </c>
      <c r="F6" s="72" t="s">
        <v>13</v>
      </c>
      <c r="G6" s="73">
        <f>+M4</f>
        <v>45573</v>
      </c>
      <c r="H6" s="73">
        <f>+M4</f>
        <v>45573</v>
      </c>
      <c r="I6" s="61"/>
      <c r="J6" s="70"/>
      <c r="K6" s="70"/>
      <c r="L6" s="74" t="str">
        <f>+IF(AND($G6&lt;=L$4,L$4&lt;=$H6),1,"")</f>
        <v/>
      </c>
      <c r="M6" s="74">
        <f t="shared" ref="M6:AB18" si="0">+IF(AND($G6&lt;=M$4,M$4&lt;=$H6),1,"")</f>
        <v>1</v>
      </c>
      <c r="N6" s="74" t="str">
        <f t="shared" si="0"/>
        <v/>
      </c>
      <c r="O6" s="74" t="str">
        <f t="shared" si="0"/>
        <v/>
      </c>
      <c r="P6" s="74" t="str">
        <f t="shared" si="0"/>
        <v/>
      </c>
      <c r="Q6" s="83"/>
      <c r="R6" s="83"/>
      <c r="S6" s="74" t="str">
        <f t="shared" si="0"/>
        <v/>
      </c>
      <c r="T6" s="74"/>
      <c r="U6" s="74"/>
      <c r="V6" s="74"/>
      <c r="W6" s="74"/>
      <c r="X6" s="83"/>
      <c r="Y6" s="83"/>
      <c r="Z6" s="74"/>
      <c r="AA6" s="74"/>
      <c r="AB6" s="74" t="str">
        <f>+IF(AND($G6&lt;=AB$4,AB$4&lt;=$H6),1,"")</f>
        <v/>
      </c>
    </row>
    <row r="7" spans="2:28" s="2" customFormat="1" x14ac:dyDescent="0.45">
      <c r="B7" s="62" t="s">
        <v>16</v>
      </c>
      <c r="C7" s="62" t="s">
        <v>17</v>
      </c>
      <c r="D7" s="64" t="s">
        <v>18</v>
      </c>
      <c r="E7" s="62" t="s">
        <v>12</v>
      </c>
      <c r="F7" s="62" t="s">
        <v>13</v>
      </c>
      <c r="G7" s="63">
        <f>+G6</f>
        <v>45573</v>
      </c>
      <c r="H7" s="63">
        <f>+H6</f>
        <v>45573</v>
      </c>
      <c r="I7" s="64"/>
      <c r="J7" s="65"/>
      <c r="K7" s="65"/>
      <c r="L7" s="71" t="str">
        <f t="shared" ref="L7:L18" si="1">+IF(AND($G7&lt;=L$4,L$4&lt;=$H7),1,"")</f>
        <v/>
      </c>
      <c r="M7" s="71">
        <f t="shared" si="0"/>
        <v>1</v>
      </c>
      <c r="N7" s="71" t="str">
        <f t="shared" si="0"/>
        <v/>
      </c>
      <c r="O7" s="71" t="str">
        <f t="shared" si="0"/>
        <v/>
      </c>
      <c r="P7" s="71" t="str">
        <f t="shared" si="0"/>
        <v/>
      </c>
      <c r="Q7" s="83"/>
      <c r="R7" s="83"/>
      <c r="S7" s="71" t="str">
        <f t="shared" si="0"/>
        <v/>
      </c>
      <c r="T7" s="71"/>
      <c r="U7" s="71"/>
      <c r="V7" s="71"/>
      <c r="W7" s="71"/>
      <c r="X7" s="83"/>
      <c r="Y7" s="83"/>
      <c r="Z7" s="71"/>
      <c r="AA7" s="71"/>
      <c r="AB7" s="71" t="str">
        <f t="shared" si="0"/>
        <v/>
      </c>
    </row>
    <row r="8" spans="2:28" s="2" customFormat="1" x14ac:dyDescent="0.45">
      <c r="B8" s="66" t="s">
        <v>19</v>
      </c>
      <c r="C8" s="66" t="s">
        <v>17</v>
      </c>
      <c r="D8" s="67" t="s">
        <v>20</v>
      </c>
      <c r="E8" s="66" t="s">
        <v>12</v>
      </c>
      <c r="F8" s="66" t="s">
        <v>13</v>
      </c>
      <c r="G8" s="68">
        <v>45573</v>
      </c>
      <c r="H8" s="68">
        <v>45573</v>
      </c>
      <c r="I8" s="64"/>
      <c r="J8" s="65"/>
      <c r="K8" s="65"/>
      <c r="L8" s="71" t="str">
        <f t="shared" si="1"/>
        <v/>
      </c>
      <c r="M8" s="71">
        <f t="shared" si="0"/>
        <v>1</v>
      </c>
      <c r="N8" s="71" t="str">
        <f t="shared" si="0"/>
        <v/>
      </c>
      <c r="O8" s="71" t="str">
        <f t="shared" si="0"/>
        <v/>
      </c>
      <c r="P8" s="71" t="str">
        <f t="shared" si="0"/>
        <v/>
      </c>
      <c r="Q8" s="83"/>
      <c r="R8" s="83"/>
      <c r="S8" s="71" t="str">
        <f t="shared" si="0"/>
        <v/>
      </c>
      <c r="T8" s="71"/>
      <c r="U8" s="71"/>
      <c r="V8" s="71"/>
      <c r="W8" s="71"/>
      <c r="X8" s="83"/>
      <c r="Y8" s="83"/>
      <c r="Z8" s="71"/>
      <c r="AA8" s="71"/>
      <c r="AB8" s="71" t="str">
        <f t="shared" si="0"/>
        <v/>
      </c>
    </row>
    <row r="9" spans="2:28" x14ac:dyDescent="0.45">
      <c r="B9" s="66" t="s">
        <v>21</v>
      </c>
      <c r="C9" s="66" t="s">
        <v>17</v>
      </c>
      <c r="D9" s="67" t="s">
        <v>22</v>
      </c>
      <c r="E9" s="66" t="s">
        <v>12</v>
      </c>
      <c r="F9" s="66" t="s">
        <v>13</v>
      </c>
      <c r="G9" s="68">
        <v>45573</v>
      </c>
      <c r="H9" s="68">
        <v>45573</v>
      </c>
      <c r="I9" s="67"/>
      <c r="J9" s="69"/>
      <c r="K9" s="69"/>
      <c r="L9" s="71" t="str">
        <f t="shared" si="1"/>
        <v/>
      </c>
      <c r="M9" s="71">
        <f t="shared" si="0"/>
        <v>1</v>
      </c>
      <c r="N9" s="71" t="str">
        <f t="shared" si="0"/>
        <v/>
      </c>
      <c r="O9" s="71" t="str">
        <f t="shared" si="0"/>
        <v/>
      </c>
      <c r="P9" s="71" t="str">
        <f t="shared" si="0"/>
        <v/>
      </c>
      <c r="Q9" s="83"/>
      <c r="R9" s="83"/>
      <c r="S9" s="71" t="str">
        <f t="shared" si="0"/>
        <v/>
      </c>
      <c r="T9" s="71"/>
      <c r="U9" s="71"/>
      <c r="V9" s="71"/>
      <c r="W9" s="71"/>
      <c r="X9" s="83"/>
      <c r="Y9" s="83"/>
      <c r="Z9" s="71"/>
      <c r="AA9" s="71"/>
      <c r="AB9" s="71" t="str">
        <f t="shared" si="0"/>
        <v/>
      </c>
    </row>
    <row r="10" spans="2:28" x14ac:dyDescent="0.45">
      <c r="B10" s="62" t="s">
        <v>23</v>
      </c>
      <c r="C10" s="62" t="s">
        <v>24</v>
      </c>
      <c r="D10" s="64" t="s">
        <v>25</v>
      </c>
      <c r="E10" s="62" t="s">
        <v>12</v>
      </c>
      <c r="F10" s="62" t="s">
        <v>13</v>
      </c>
      <c r="G10" s="63">
        <v>45573</v>
      </c>
      <c r="H10" s="63">
        <v>45573</v>
      </c>
      <c r="I10" s="67"/>
      <c r="J10" s="69"/>
      <c r="K10" s="69"/>
      <c r="L10" s="71" t="str">
        <f t="shared" si="1"/>
        <v/>
      </c>
      <c r="M10" s="71">
        <f t="shared" si="0"/>
        <v>1</v>
      </c>
      <c r="N10" s="71" t="str">
        <f t="shared" si="0"/>
        <v/>
      </c>
      <c r="O10" s="71" t="str">
        <f t="shared" si="0"/>
        <v/>
      </c>
      <c r="P10" s="71" t="str">
        <f t="shared" si="0"/>
        <v/>
      </c>
      <c r="Q10" s="83"/>
      <c r="R10" s="83"/>
      <c r="S10" s="71" t="str">
        <f t="shared" si="0"/>
        <v/>
      </c>
      <c r="T10" s="71"/>
      <c r="U10" s="71"/>
      <c r="V10" s="71"/>
      <c r="W10" s="71"/>
      <c r="X10" s="83"/>
      <c r="Y10" s="83"/>
      <c r="Z10" s="71"/>
      <c r="AA10" s="71"/>
      <c r="AB10" s="71" t="str">
        <f t="shared" si="0"/>
        <v/>
      </c>
    </row>
    <row r="11" spans="2:28" x14ac:dyDescent="0.45">
      <c r="B11" s="66" t="s">
        <v>26</v>
      </c>
      <c r="C11" s="66" t="s">
        <v>24</v>
      </c>
      <c r="D11" s="67" t="s">
        <v>27</v>
      </c>
      <c r="E11" s="66" t="s">
        <v>12</v>
      </c>
      <c r="F11" s="66" t="s">
        <v>13</v>
      </c>
      <c r="G11" s="68">
        <v>45573</v>
      </c>
      <c r="H11" s="68">
        <v>45573</v>
      </c>
      <c r="I11" s="67"/>
      <c r="J11" s="69"/>
      <c r="K11" s="69"/>
      <c r="L11" s="71" t="str">
        <f t="shared" si="1"/>
        <v/>
      </c>
      <c r="M11" s="71">
        <f t="shared" si="0"/>
        <v>1</v>
      </c>
      <c r="N11" s="71" t="str">
        <f t="shared" si="0"/>
        <v/>
      </c>
      <c r="O11" s="71" t="str">
        <f t="shared" si="0"/>
        <v/>
      </c>
      <c r="P11" s="71" t="str">
        <f t="shared" si="0"/>
        <v/>
      </c>
      <c r="Q11" s="83"/>
      <c r="R11" s="83"/>
      <c r="S11" s="71" t="str">
        <f t="shared" si="0"/>
        <v/>
      </c>
      <c r="T11" s="71"/>
      <c r="U11" s="71"/>
      <c r="V11" s="71"/>
      <c r="W11" s="71"/>
      <c r="X11" s="83"/>
      <c r="Y11" s="83"/>
      <c r="Z11" s="71"/>
      <c r="AA11" s="71"/>
      <c r="AB11" s="71" t="str">
        <f t="shared" si="0"/>
        <v/>
      </c>
    </row>
    <row r="12" spans="2:28" x14ac:dyDescent="0.45">
      <c r="B12" s="66" t="s">
        <v>28</v>
      </c>
      <c r="C12" s="66" t="s">
        <v>24</v>
      </c>
      <c r="D12" s="67" t="s">
        <v>29</v>
      </c>
      <c r="E12" s="66" t="s">
        <v>12</v>
      </c>
      <c r="F12" s="66" t="s">
        <v>13</v>
      </c>
      <c r="G12" s="68">
        <v>45573</v>
      </c>
      <c r="H12" s="68">
        <v>45573</v>
      </c>
      <c r="I12" s="67"/>
      <c r="J12" s="69"/>
      <c r="K12" s="69"/>
      <c r="L12" s="71" t="str">
        <f t="shared" si="1"/>
        <v/>
      </c>
      <c r="M12" s="71">
        <f t="shared" si="0"/>
        <v>1</v>
      </c>
      <c r="N12" s="71" t="str">
        <f t="shared" si="0"/>
        <v/>
      </c>
      <c r="O12" s="71" t="str">
        <f t="shared" si="0"/>
        <v/>
      </c>
      <c r="P12" s="71" t="str">
        <f t="shared" si="0"/>
        <v/>
      </c>
      <c r="Q12" s="83"/>
      <c r="R12" s="83"/>
      <c r="S12" s="71" t="str">
        <f t="shared" si="0"/>
        <v/>
      </c>
      <c r="T12" s="71"/>
      <c r="U12" s="71"/>
      <c r="V12" s="71"/>
      <c r="W12" s="71"/>
      <c r="X12" s="83"/>
      <c r="Y12" s="83"/>
      <c r="Z12" s="71"/>
      <c r="AA12" s="71"/>
      <c r="AB12" s="71" t="str">
        <f t="shared" si="0"/>
        <v/>
      </c>
    </row>
    <row r="13" spans="2:28" x14ac:dyDescent="0.45">
      <c r="B13" s="62" t="s">
        <v>30</v>
      </c>
      <c r="C13" s="62" t="s">
        <v>31</v>
      </c>
      <c r="D13" s="64" t="s">
        <v>32</v>
      </c>
      <c r="E13" s="62" t="s">
        <v>12</v>
      </c>
      <c r="F13" s="62" t="s">
        <v>13</v>
      </c>
      <c r="G13" s="63">
        <v>45573</v>
      </c>
      <c r="H13" s="63">
        <v>45573</v>
      </c>
      <c r="I13" s="67"/>
      <c r="J13" s="69"/>
      <c r="K13" s="69"/>
      <c r="L13" s="71" t="str">
        <f t="shared" si="1"/>
        <v/>
      </c>
      <c r="M13" s="71">
        <f t="shared" si="0"/>
        <v>1</v>
      </c>
      <c r="N13" s="71" t="str">
        <f t="shared" si="0"/>
        <v/>
      </c>
      <c r="O13" s="71" t="str">
        <f t="shared" si="0"/>
        <v/>
      </c>
      <c r="P13" s="71" t="str">
        <f t="shared" si="0"/>
        <v/>
      </c>
      <c r="Q13" s="83"/>
      <c r="R13" s="83"/>
      <c r="S13" s="71" t="str">
        <f t="shared" si="0"/>
        <v/>
      </c>
      <c r="T13" s="71"/>
      <c r="U13" s="71"/>
      <c r="V13" s="71"/>
      <c r="W13" s="71"/>
      <c r="X13" s="83"/>
      <c r="Y13" s="83"/>
      <c r="Z13" s="71"/>
      <c r="AA13" s="71"/>
      <c r="AB13" s="71" t="str">
        <f t="shared" si="0"/>
        <v/>
      </c>
    </row>
    <row r="14" spans="2:28" x14ac:dyDescent="0.45">
      <c r="B14" s="66" t="s">
        <v>33</v>
      </c>
      <c r="C14" s="66" t="s">
        <v>31</v>
      </c>
      <c r="D14" s="67" t="s">
        <v>34</v>
      </c>
      <c r="E14" s="66" t="s">
        <v>12</v>
      </c>
      <c r="F14" s="66" t="s">
        <v>13</v>
      </c>
      <c r="G14" s="68">
        <v>45573</v>
      </c>
      <c r="H14" s="68">
        <v>45573</v>
      </c>
      <c r="I14" s="67"/>
      <c r="J14" s="69"/>
      <c r="K14" s="69"/>
      <c r="L14" s="71" t="str">
        <f t="shared" si="1"/>
        <v/>
      </c>
      <c r="M14" s="71">
        <f t="shared" si="0"/>
        <v>1</v>
      </c>
      <c r="N14" s="71" t="str">
        <f t="shared" si="0"/>
        <v/>
      </c>
      <c r="O14" s="71" t="str">
        <f t="shared" si="0"/>
        <v/>
      </c>
      <c r="P14" s="71" t="str">
        <f t="shared" si="0"/>
        <v/>
      </c>
      <c r="Q14" s="83"/>
      <c r="R14" s="83"/>
      <c r="S14" s="71" t="str">
        <f t="shared" si="0"/>
        <v/>
      </c>
      <c r="T14" s="71"/>
      <c r="U14" s="71"/>
      <c r="V14" s="71"/>
      <c r="W14" s="71"/>
      <c r="X14" s="83"/>
      <c r="Y14" s="83"/>
      <c r="Z14" s="71"/>
      <c r="AA14" s="71"/>
      <c r="AB14" s="71" t="str">
        <f t="shared" si="0"/>
        <v/>
      </c>
    </row>
    <row r="15" spans="2:28" x14ac:dyDescent="0.45">
      <c r="B15" s="66" t="s">
        <v>35</v>
      </c>
      <c r="C15" s="66" t="s">
        <v>31</v>
      </c>
      <c r="D15" s="67" t="s">
        <v>36</v>
      </c>
      <c r="E15" s="66" t="s">
        <v>12</v>
      </c>
      <c r="F15" s="66" t="s">
        <v>13</v>
      </c>
      <c r="G15" s="68">
        <v>45573</v>
      </c>
      <c r="H15" s="68">
        <v>45573</v>
      </c>
      <c r="I15" s="67"/>
      <c r="J15" s="69"/>
      <c r="K15" s="69"/>
      <c r="L15" s="71" t="str">
        <f t="shared" si="1"/>
        <v/>
      </c>
      <c r="M15" s="71">
        <f t="shared" si="0"/>
        <v>1</v>
      </c>
      <c r="N15" s="71" t="str">
        <f t="shared" si="0"/>
        <v/>
      </c>
      <c r="O15" s="71" t="str">
        <f t="shared" si="0"/>
        <v/>
      </c>
      <c r="P15" s="71" t="str">
        <f t="shared" si="0"/>
        <v/>
      </c>
      <c r="Q15" s="83"/>
      <c r="R15" s="83"/>
      <c r="S15" s="71" t="str">
        <f t="shared" si="0"/>
        <v/>
      </c>
      <c r="T15" s="71"/>
      <c r="U15" s="71"/>
      <c r="V15" s="71"/>
      <c r="W15" s="71"/>
      <c r="X15" s="83"/>
      <c r="Y15" s="83"/>
      <c r="Z15" s="71"/>
      <c r="AA15" s="71"/>
      <c r="AB15" s="71" t="str">
        <f t="shared" si="0"/>
        <v/>
      </c>
    </row>
    <row r="16" spans="2:28" x14ac:dyDescent="0.45">
      <c r="B16" s="66" t="s">
        <v>37</v>
      </c>
      <c r="C16" s="66" t="s">
        <v>31</v>
      </c>
      <c r="D16" s="67" t="s">
        <v>38</v>
      </c>
      <c r="E16" s="66" t="s">
        <v>12</v>
      </c>
      <c r="F16" s="66" t="s">
        <v>13</v>
      </c>
      <c r="G16" s="68">
        <v>45573</v>
      </c>
      <c r="H16" s="68">
        <v>45573</v>
      </c>
      <c r="I16" s="67"/>
      <c r="J16" s="69"/>
      <c r="K16" s="69"/>
      <c r="L16" s="71" t="str">
        <f t="shared" si="1"/>
        <v/>
      </c>
      <c r="M16" s="71">
        <f t="shared" si="0"/>
        <v>1</v>
      </c>
      <c r="N16" s="71" t="str">
        <f t="shared" si="0"/>
        <v/>
      </c>
      <c r="O16" s="71" t="str">
        <f t="shared" si="0"/>
        <v/>
      </c>
      <c r="P16" s="71" t="str">
        <f t="shared" si="0"/>
        <v/>
      </c>
      <c r="Q16" s="83"/>
      <c r="R16" s="83"/>
      <c r="S16" s="71" t="str">
        <f t="shared" si="0"/>
        <v/>
      </c>
      <c r="T16" s="71"/>
      <c r="U16" s="71"/>
      <c r="V16" s="71"/>
      <c r="W16" s="71"/>
      <c r="X16" s="83"/>
      <c r="Y16" s="83"/>
      <c r="Z16" s="71"/>
      <c r="AA16" s="71"/>
      <c r="AB16" s="71" t="str">
        <f t="shared" si="0"/>
        <v/>
      </c>
    </row>
    <row r="17" spans="2:28" x14ac:dyDescent="0.45">
      <c r="B17" s="66" t="s">
        <v>39</v>
      </c>
      <c r="C17" s="66" t="s">
        <v>31</v>
      </c>
      <c r="D17" s="67" t="s">
        <v>40</v>
      </c>
      <c r="E17" s="66" t="s">
        <v>12</v>
      </c>
      <c r="F17" s="66" t="s">
        <v>13</v>
      </c>
      <c r="G17" s="68">
        <v>45573</v>
      </c>
      <c r="H17" s="68">
        <v>45573</v>
      </c>
      <c r="I17" s="67"/>
      <c r="J17" s="69"/>
      <c r="K17" s="69"/>
      <c r="L17" s="71" t="str">
        <f t="shared" si="1"/>
        <v/>
      </c>
      <c r="M17" s="71">
        <f t="shared" si="0"/>
        <v>1</v>
      </c>
      <c r="N17" s="71" t="str">
        <f t="shared" si="0"/>
        <v/>
      </c>
      <c r="O17" s="71" t="str">
        <f t="shared" si="0"/>
        <v/>
      </c>
      <c r="P17" s="71" t="str">
        <f t="shared" si="0"/>
        <v/>
      </c>
      <c r="Q17" s="83"/>
      <c r="R17" s="83"/>
      <c r="S17" s="71" t="str">
        <f t="shared" si="0"/>
        <v/>
      </c>
      <c r="T17" s="71"/>
      <c r="U17" s="71"/>
      <c r="V17" s="71"/>
      <c r="W17" s="71"/>
      <c r="X17" s="83"/>
      <c r="Y17" s="83"/>
      <c r="Z17" s="71"/>
      <c r="AA17" s="71"/>
      <c r="AB17" s="71" t="str">
        <f t="shared" si="0"/>
        <v/>
      </c>
    </row>
    <row r="18" spans="2:28" x14ac:dyDescent="0.45">
      <c r="B18" s="66" t="s">
        <v>41</v>
      </c>
      <c r="C18" s="66" t="s">
        <v>31</v>
      </c>
      <c r="D18" s="67" t="s">
        <v>42</v>
      </c>
      <c r="E18" s="66" t="s">
        <v>12</v>
      </c>
      <c r="F18" s="66" t="s">
        <v>13</v>
      </c>
      <c r="G18" s="68">
        <v>45573</v>
      </c>
      <c r="H18" s="68">
        <v>45573</v>
      </c>
      <c r="I18" s="67"/>
      <c r="J18" s="69"/>
      <c r="K18" s="69"/>
      <c r="L18" s="71" t="str">
        <f t="shared" si="1"/>
        <v/>
      </c>
      <c r="M18" s="71">
        <f t="shared" si="0"/>
        <v>1</v>
      </c>
      <c r="N18" s="71" t="str">
        <f t="shared" si="0"/>
        <v/>
      </c>
      <c r="O18" s="71" t="str">
        <f t="shared" si="0"/>
        <v/>
      </c>
      <c r="P18" s="71" t="str">
        <f t="shared" si="0"/>
        <v/>
      </c>
      <c r="Q18" s="83"/>
      <c r="R18" s="83"/>
      <c r="S18" s="71" t="str">
        <f t="shared" si="0"/>
        <v/>
      </c>
      <c r="T18" s="71"/>
      <c r="U18" s="71"/>
      <c r="V18" s="71"/>
      <c r="W18" s="71"/>
      <c r="X18" s="83"/>
      <c r="Y18" s="83"/>
      <c r="Z18" s="71"/>
      <c r="AA18" s="71"/>
      <c r="AB18" s="71" t="str">
        <f t="shared" si="0"/>
        <v/>
      </c>
    </row>
    <row r="19" spans="2:28" s="47" customFormat="1" ht="51" customHeight="1" x14ac:dyDescent="0.45">
      <c r="B19" s="75">
        <v>2</v>
      </c>
      <c r="C19" s="76" t="s">
        <v>43</v>
      </c>
      <c r="D19" s="77" t="s">
        <v>44</v>
      </c>
      <c r="E19" s="75" t="s">
        <v>12</v>
      </c>
      <c r="F19" s="75" t="s">
        <v>13</v>
      </c>
      <c r="G19" s="78">
        <f>+G5</f>
        <v>45573</v>
      </c>
      <c r="H19" s="78">
        <f>+W4</f>
        <v>45583</v>
      </c>
      <c r="I19" s="79"/>
      <c r="J19" s="70"/>
      <c r="K19" s="70"/>
      <c r="L19" s="80"/>
      <c r="M19" s="85"/>
      <c r="N19" s="85"/>
      <c r="O19" s="85"/>
      <c r="P19" s="85"/>
      <c r="Q19" s="70"/>
      <c r="R19" s="70"/>
      <c r="S19" s="85"/>
      <c r="T19" s="85"/>
      <c r="U19" s="85"/>
      <c r="V19" s="85"/>
      <c r="W19" s="85"/>
      <c r="X19" s="70"/>
      <c r="Y19" s="70"/>
      <c r="Z19" s="84"/>
      <c r="AA19" s="84"/>
      <c r="AB19" s="84"/>
    </row>
    <row r="20" spans="2:28" s="47" customFormat="1" x14ac:dyDescent="0.45">
      <c r="B20" s="53" t="s">
        <v>45</v>
      </c>
      <c r="C20" s="54" t="s">
        <v>10</v>
      </c>
      <c r="D20" s="55" t="s">
        <v>15</v>
      </c>
      <c r="E20" s="53" t="s">
        <v>12</v>
      </c>
      <c r="F20" s="53" t="s">
        <v>13</v>
      </c>
      <c r="G20" s="56">
        <f>+G19</f>
        <v>45573</v>
      </c>
      <c r="H20" s="56">
        <f>+H19</f>
        <v>45583</v>
      </c>
      <c r="I20" s="57" t="s">
        <v>46</v>
      </c>
      <c r="J20" s="70"/>
      <c r="K20" s="70"/>
      <c r="L20" s="71" t="str">
        <f t="shared" ref="L20:AB29" si="2">+IF(AND($G20&lt;=L$4,L$4&lt;=$H20),1,"")</f>
        <v/>
      </c>
      <c r="M20" s="81"/>
      <c r="N20" s="81"/>
      <c r="O20" s="81"/>
      <c r="P20" s="81"/>
      <c r="Q20" s="83"/>
      <c r="R20" s="83"/>
      <c r="S20" s="81"/>
      <c r="T20" s="81"/>
      <c r="U20" s="81"/>
      <c r="V20" s="81"/>
      <c r="W20" s="81"/>
      <c r="X20" s="83"/>
      <c r="Y20" s="83"/>
      <c r="Z20" s="71"/>
      <c r="AA20" s="71"/>
      <c r="AB20" s="71"/>
    </row>
    <row r="21" spans="2:28" s="47" customFormat="1" x14ac:dyDescent="0.45">
      <c r="B21" s="53" t="s">
        <v>47</v>
      </c>
      <c r="C21" s="54" t="s">
        <v>10</v>
      </c>
      <c r="D21" s="55" t="s">
        <v>48</v>
      </c>
      <c r="E21" s="53" t="s">
        <v>12</v>
      </c>
      <c r="F21" s="53" t="s">
        <v>13</v>
      </c>
      <c r="G21" s="56">
        <f>+G20</f>
        <v>45573</v>
      </c>
      <c r="H21" s="56">
        <f>+H20</f>
        <v>45583</v>
      </c>
      <c r="I21" s="57" t="s">
        <v>49</v>
      </c>
      <c r="J21" s="70"/>
      <c r="K21" s="70"/>
      <c r="L21" s="71" t="str">
        <f t="shared" si="2"/>
        <v/>
      </c>
      <c r="M21" s="81"/>
      <c r="N21" s="81"/>
      <c r="O21" s="81"/>
      <c r="P21" s="81"/>
      <c r="Q21" s="83"/>
      <c r="R21" s="83"/>
      <c r="S21" s="81"/>
      <c r="T21" s="81"/>
      <c r="U21" s="81"/>
      <c r="V21" s="81"/>
      <c r="W21" s="81"/>
      <c r="X21" s="83"/>
      <c r="Y21" s="83"/>
      <c r="Z21" s="71"/>
      <c r="AA21" s="71"/>
      <c r="AB21" s="71"/>
    </row>
    <row r="22" spans="2:28" s="47" customFormat="1" x14ac:dyDescent="0.45">
      <c r="B22" s="53" t="s">
        <v>50</v>
      </c>
      <c r="C22" s="54" t="s">
        <v>31</v>
      </c>
      <c r="D22" s="55" t="s">
        <v>51</v>
      </c>
      <c r="E22" s="53" t="s">
        <v>12</v>
      </c>
      <c r="F22" s="53" t="s">
        <v>13</v>
      </c>
      <c r="G22" s="56">
        <f>+G19</f>
        <v>45573</v>
      </c>
      <c r="H22" s="56">
        <f>+H19</f>
        <v>45583</v>
      </c>
      <c r="I22" s="57"/>
      <c r="J22" s="70"/>
      <c r="K22" s="70"/>
      <c r="L22" s="71" t="str">
        <f t="shared" si="2"/>
        <v/>
      </c>
      <c r="M22" s="81"/>
      <c r="N22" s="81"/>
      <c r="O22" s="81"/>
      <c r="P22" s="81"/>
      <c r="Q22" s="83"/>
      <c r="R22" s="83"/>
      <c r="S22" s="81"/>
      <c r="T22" s="81"/>
      <c r="U22" s="81"/>
      <c r="V22" s="81"/>
      <c r="W22" s="81"/>
      <c r="X22" s="83"/>
      <c r="Y22" s="83"/>
      <c r="Z22" s="71"/>
      <c r="AA22" s="71"/>
      <c r="AB22" s="71"/>
    </row>
    <row r="23" spans="2:28" x14ac:dyDescent="0.45">
      <c r="B23" s="66" t="s">
        <v>52</v>
      </c>
      <c r="C23" s="66" t="s">
        <v>31</v>
      </c>
      <c r="D23" s="67" t="s">
        <v>53</v>
      </c>
      <c r="E23" s="66" t="s">
        <v>12</v>
      </c>
      <c r="F23" s="66" t="s">
        <v>13</v>
      </c>
      <c r="G23" s="68">
        <f>+G22</f>
        <v>45573</v>
      </c>
      <c r="H23" s="68">
        <f>+N4</f>
        <v>45574</v>
      </c>
      <c r="I23" s="67"/>
      <c r="J23" s="69"/>
      <c r="K23" s="69"/>
      <c r="L23" s="71" t="str">
        <f t="shared" si="2"/>
        <v/>
      </c>
      <c r="M23" s="71">
        <f t="shared" si="2"/>
        <v>1</v>
      </c>
      <c r="N23" s="71">
        <f t="shared" si="2"/>
        <v>1</v>
      </c>
      <c r="O23" s="71"/>
      <c r="P23" s="71" t="str">
        <f t="shared" si="2"/>
        <v/>
      </c>
      <c r="Q23" s="83"/>
      <c r="R23" s="83"/>
      <c r="S23" s="71" t="str">
        <f t="shared" si="2"/>
        <v/>
      </c>
      <c r="T23" s="71"/>
      <c r="U23" s="71"/>
      <c r="V23" s="71"/>
      <c r="W23" s="71"/>
      <c r="X23" s="83"/>
      <c r="Y23" s="83"/>
      <c r="Z23" s="71"/>
      <c r="AA23" s="71"/>
      <c r="AB23" s="71"/>
    </row>
    <row r="24" spans="2:28" x14ac:dyDescent="0.45">
      <c r="B24" s="66" t="s">
        <v>54</v>
      </c>
      <c r="C24" s="66" t="s">
        <v>31</v>
      </c>
      <c r="D24" s="67" t="s">
        <v>55</v>
      </c>
      <c r="E24" s="66" t="s">
        <v>12</v>
      </c>
      <c r="F24" s="66" t="s">
        <v>13</v>
      </c>
      <c r="G24" s="68">
        <f>+G23</f>
        <v>45573</v>
      </c>
      <c r="H24" s="68">
        <f>+H23</f>
        <v>45574</v>
      </c>
      <c r="I24" s="67"/>
      <c r="J24" s="69"/>
      <c r="K24" s="69"/>
      <c r="L24" s="71" t="str">
        <f t="shared" si="2"/>
        <v/>
      </c>
      <c r="M24" s="71">
        <f t="shared" si="2"/>
        <v>1</v>
      </c>
      <c r="N24" s="71">
        <f t="shared" si="2"/>
        <v>1</v>
      </c>
      <c r="O24" s="71"/>
      <c r="P24" s="71" t="str">
        <f t="shared" si="2"/>
        <v/>
      </c>
      <c r="Q24" s="83"/>
      <c r="R24" s="83"/>
      <c r="S24" s="71" t="str">
        <f t="shared" si="2"/>
        <v/>
      </c>
      <c r="T24" s="71"/>
      <c r="U24" s="71"/>
      <c r="V24" s="71"/>
      <c r="W24" s="71"/>
      <c r="X24" s="83"/>
      <c r="Y24" s="83"/>
      <c r="Z24" s="71"/>
      <c r="AA24" s="71"/>
      <c r="AB24" s="71"/>
    </row>
    <row r="25" spans="2:28" x14ac:dyDescent="0.45">
      <c r="B25" s="66" t="s">
        <v>56</v>
      </c>
      <c r="C25" s="66" t="s">
        <v>31</v>
      </c>
      <c r="D25" s="67" t="s">
        <v>57</v>
      </c>
      <c r="E25" s="66" t="s">
        <v>12</v>
      </c>
      <c r="F25" s="66" t="s">
        <v>13</v>
      </c>
      <c r="G25" s="68">
        <f>+O4</f>
        <v>45575</v>
      </c>
      <c r="H25" s="68">
        <f t="shared" ref="H25" si="3">+G25+1</f>
        <v>45576</v>
      </c>
      <c r="I25" s="67"/>
      <c r="J25" s="69"/>
      <c r="K25" s="69"/>
      <c r="L25" s="71" t="str">
        <f t="shared" si="2"/>
        <v/>
      </c>
      <c r="M25" s="71" t="str">
        <f t="shared" si="2"/>
        <v/>
      </c>
      <c r="N25" s="71" t="str">
        <f t="shared" si="2"/>
        <v/>
      </c>
      <c r="O25" s="71">
        <v>1</v>
      </c>
      <c r="P25" s="71">
        <v>1</v>
      </c>
      <c r="Q25" s="83"/>
      <c r="R25" s="83"/>
      <c r="S25" s="71"/>
      <c r="T25" s="71"/>
      <c r="U25" s="71"/>
      <c r="V25" s="71"/>
      <c r="W25" s="71"/>
      <c r="X25" s="83"/>
      <c r="Y25" s="83"/>
      <c r="Z25" s="71"/>
      <c r="AA25" s="71"/>
      <c r="AB25" s="71"/>
    </row>
    <row r="26" spans="2:28" x14ac:dyDescent="0.45">
      <c r="B26" s="66" t="s">
        <v>58</v>
      </c>
      <c r="C26" s="66" t="s">
        <v>31</v>
      </c>
      <c r="D26" s="67" t="s">
        <v>59</v>
      </c>
      <c r="E26" s="66" t="s">
        <v>12</v>
      </c>
      <c r="F26" s="66" t="s">
        <v>13</v>
      </c>
      <c r="G26" s="68">
        <f>+G25</f>
        <v>45575</v>
      </c>
      <c r="H26" s="68">
        <f>+G26+1</f>
        <v>45576</v>
      </c>
      <c r="I26" s="67"/>
      <c r="J26" s="69"/>
      <c r="K26" s="69"/>
      <c r="L26" s="71" t="str">
        <f t="shared" si="2"/>
        <v/>
      </c>
      <c r="M26" s="71" t="str">
        <f t="shared" si="2"/>
        <v/>
      </c>
      <c r="N26" s="71" t="str">
        <f t="shared" si="2"/>
        <v/>
      </c>
      <c r="O26" s="71">
        <v>1</v>
      </c>
      <c r="P26" s="71">
        <v>1</v>
      </c>
      <c r="Q26" s="83"/>
      <c r="R26" s="83"/>
      <c r="S26" s="71"/>
      <c r="T26" s="71"/>
      <c r="U26" s="71"/>
      <c r="V26" s="71"/>
      <c r="W26" s="71"/>
      <c r="X26" s="83"/>
      <c r="Y26" s="83"/>
      <c r="Z26" s="71"/>
      <c r="AA26" s="71"/>
      <c r="AB26" s="71"/>
    </row>
    <row r="27" spans="2:28" x14ac:dyDescent="0.45">
      <c r="B27" s="66" t="s">
        <v>60</v>
      </c>
      <c r="C27" s="66" t="s">
        <v>31</v>
      </c>
      <c r="D27" s="67" t="s">
        <v>61</v>
      </c>
      <c r="E27" s="66" t="s">
        <v>12</v>
      </c>
      <c r="F27" s="66" t="s">
        <v>13</v>
      </c>
      <c r="G27" s="68">
        <f>+S4</f>
        <v>45579</v>
      </c>
      <c r="H27" s="68">
        <f>+G27+1</f>
        <v>45580</v>
      </c>
      <c r="I27" s="67"/>
      <c r="J27" s="69"/>
      <c r="K27" s="69"/>
      <c r="L27" s="71"/>
      <c r="M27" s="71"/>
      <c r="N27" s="71"/>
      <c r="O27" s="71"/>
      <c r="P27" s="71"/>
      <c r="Q27" s="83"/>
      <c r="R27" s="83"/>
      <c r="S27" s="71">
        <v>1</v>
      </c>
      <c r="T27" s="71">
        <v>1</v>
      </c>
      <c r="U27" s="71"/>
      <c r="V27" s="71"/>
      <c r="W27" s="71"/>
      <c r="X27" s="83"/>
      <c r="Y27" s="83"/>
      <c r="Z27" s="71"/>
      <c r="AA27" s="71"/>
      <c r="AB27" s="71" t="str">
        <f t="shared" si="2"/>
        <v/>
      </c>
    </row>
    <row r="28" spans="2:28" x14ac:dyDescent="0.45">
      <c r="B28" s="66" t="s">
        <v>62</v>
      </c>
      <c r="C28" s="66" t="s">
        <v>31</v>
      </c>
      <c r="D28" s="67" t="s">
        <v>63</v>
      </c>
      <c r="E28" s="66" t="s">
        <v>12</v>
      </c>
      <c r="F28" s="66" t="s">
        <v>13</v>
      </c>
      <c r="G28" s="68">
        <f>+G27</f>
        <v>45579</v>
      </c>
      <c r="H28" s="68">
        <f>+G28+1</f>
        <v>45580</v>
      </c>
      <c r="I28" s="67"/>
      <c r="J28" s="69"/>
      <c r="K28" s="69"/>
      <c r="L28" s="71"/>
      <c r="M28" s="71"/>
      <c r="N28" s="71"/>
      <c r="O28" s="71"/>
      <c r="P28" s="71"/>
      <c r="Q28" s="83"/>
      <c r="R28" s="83"/>
      <c r="S28" s="71">
        <v>1</v>
      </c>
      <c r="T28" s="71">
        <v>1</v>
      </c>
      <c r="U28" s="71"/>
      <c r="V28" s="71"/>
      <c r="W28" s="71"/>
      <c r="X28" s="83"/>
      <c r="Y28" s="83"/>
      <c r="Z28" s="71"/>
      <c r="AA28" s="71"/>
      <c r="AB28" s="71" t="str">
        <f t="shared" si="2"/>
        <v/>
      </c>
    </row>
    <row r="29" spans="2:28" x14ac:dyDescent="0.45">
      <c r="B29" s="66" t="s">
        <v>64</v>
      </c>
      <c r="C29" s="66" t="s">
        <v>31</v>
      </c>
      <c r="D29" s="67" t="s">
        <v>65</v>
      </c>
      <c r="E29" s="66" t="s">
        <v>12</v>
      </c>
      <c r="F29" s="66" t="s">
        <v>13</v>
      </c>
      <c r="G29" s="68">
        <f>+U4</f>
        <v>45581</v>
      </c>
      <c r="H29" s="68">
        <f>+G29</f>
        <v>45581</v>
      </c>
      <c r="I29" s="67"/>
      <c r="J29" s="69"/>
      <c r="K29" s="69"/>
      <c r="L29" s="71" t="str">
        <f t="shared" si="2"/>
        <v/>
      </c>
      <c r="M29" s="71" t="str">
        <f t="shared" si="2"/>
        <v/>
      </c>
      <c r="N29" s="71" t="str">
        <f t="shared" si="2"/>
        <v/>
      </c>
      <c r="O29" s="71"/>
      <c r="P29" s="71"/>
      <c r="Q29" s="83"/>
      <c r="R29" s="83"/>
      <c r="S29" s="71" t="str">
        <f>+IF(AND($G29&lt;=S$4,S$4&lt;=$H29),1,"")</f>
        <v/>
      </c>
      <c r="T29" s="71"/>
      <c r="U29" s="71">
        <v>1</v>
      </c>
      <c r="V29" s="71">
        <v>1</v>
      </c>
      <c r="W29" s="71">
        <v>1</v>
      </c>
      <c r="X29" s="83"/>
      <c r="Y29" s="83"/>
      <c r="Z29" s="71"/>
      <c r="AA29" s="71"/>
      <c r="AB29" s="71"/>
    </row>
    <row r="30" spans="2:28" s="47" customFormat="1" ht="51" customHeight="1" x14ac:dyDescent="0.45">
      <c r="B30" s="75">
        <v>3</v>
      </c>
      <c r="C30" s="76" t="s">
        <v>43</v>
      </c>
      <c r="D30" s="77" t="s">
        <v>66</v>
      </c>
      <c r="E30" s="75" t="s">
        <v>12</v>
      </c>
      <c r="F30" s="75" t="s">
        <v>13</v>
      </c>
      <c r="G30" s="78">
        <f>+Z4</f>
        <v>45586</v>
      </c>
      <c r="H30" s="78">
        <f>+Z4</f>
        <v>45586</v>
      </c>
      <c r="I30" s="79"/>
      <c r="J30" s="70"/>
      <c r="K30" s="70"/>
      <c r="L30" s="80"/>
      <c r="M30" s="80"/>
      <c r="N30" s="80"/>
      <c r="O30" s="80"/>
      <c r="P30" s="80"/>
      <c r="Q30" s="70"/>
      <c r="R30" s="70"/>
      <c r="S30" s="80"/>
      <c r="T30" s="80"/>
      <c r="U30" s="80"/>
      <c r="V30" s="80"/>
      <c r="W30" s="80"/>
      <c r="X30" s="70"/>
      <c r="Y30" s="70"/>
      <c r="Z30" s="85"/>
      <c r="AA30" s="80"/>
      <c r="AB30" s="80"/>
    </row>
    <row r="31" spans="2:28" s="47" customFormat="1" ht="51" customHeight="1" x14ac:dyDescent="0.45">
      <c r="B31" s="53" t="s">
        <v>67</v>
      </c>
      <c r="C31" s="54" t="s">
        <v>43</v>
      </c>
      <c r="D31" s="55" t="s">
        <v>68</v>
      </c>
      <c r="E31" s="53" t="s">
        <v>12</v>
      </c>
      <c r="F31" s="53" t="s">
        <v>13</v>
      </c>
      <c r="G31" s="56">
        <f>+G30</f>
        <v>45586</v>
      </c>
      <c r="H31" s="56">
        <f>+G31</f>
        <v>45586</v>
      </c>
      <c r="I31" s="57"/>
      <c r="J31" s="70"/>
      <c r="K31" s="70"/>
      <c r="L31" s="71"/>
      <c r="M31" s="71"/>
      <c r="N31" s="71"/>
      <c r="O31" s="71"/>
      <c r="P31" s="71"/>
      <c r="Q31" s="83"/>
      <c r="R31" s="83"/>
      <c r="S31" s="71"/>
      <c r="T31" s="71"/>
      <c r="U31" s="71"/>
      <c r="V31" s="71"/>
      <c r="W31" s="71"/>
      <c r="X31" s="83"/>
      <c r="Y31" s="83"/>
      <c r="Z31" s="81"/>
      <c r="AA31" s="71"/>
      <c r="AB31" s="71"/>
    </row>
    <row r="32" spans="2:28" s="2" customFormat="1" x14ac:dyDescent="0.45">
      <c r="B32" s="62" t="s">
        <v>69</v>
      </c>
      <c r="C32" s="62" t="s">
        <v>17</v>
      </c>
      <c r="D32" s="64" t="s">
        <v>70</v>
      </c>
      <c r="E32" s="62" t="s">
        <v>12</v>
      </c>
      <c r="F32" s="62" t="s">
        <v>13</v>
      </c>
      <c r="G32" s="63">
        <f>+G31</f>
        <v>45586</v>
      </c>
      <c r="H32" s="63">
        <f>+H31</f>
        <v>45586</v>
      </c>
      <c r="I32" s="64"/>
      <c r="J32" s="65"/>
      <c r="K32" s="65"/>
      <c r="L32" s="71"/>
      <c r="M32" s="71"/>
      <c r="N32" s="71"/>
      <c r="O32" s="71"/>
      <c r="P32" s="71"/>
      <c r="Q32" s="83"/>
      <c r="R32" s="83"/>
      <c r="S32" s="71"/>
      <c r="T32" s="71"/>
      <c r="U32" s="71"/>
      <c r="V32" s="71"/>
      <c r="W32" s="71"/>
      <c r="X32" s="83"/>
      <c r="Y32" s="83"/>
      <c r="Z32" s="81"/>
      <c r="AA32" s="71"/>
      <c r="AB32" s="71"/>
    </row>
    <row r="33" spans="2:28" s="2" customFormat="1" x14ac:dyDescent="0.45">
      <c r="B33" s="66" t="s">
        <v>71</v>
      </c>
      <c r="C33" s="66" t="s">
        <v>17</v>
      </c>
      <c r="D33" s="67" t="s">
        <v>72</v>
      </c>
      <c r="E33" s="66" t="s">
        <v>12</v>
      </c>
      <c r="F33" s="66" t="s">
        <v>13</v>
      </c>
      <c r="G33" s="68">
        <f t="shared" ref="G33:G40" si="4">+G32</f>
        <v>45586</v>
      </c>
      <c r="H33" s="68">
        <f t="shared" ref="H33:H40" si="5">+H32</f>
        <v>45586</v>
      </c>
      <c r="I33" s="64"/>
      <c r="J33" s="65"/>
      <c r="K33" s="65"/>
      <c r="L33" s="71"/>
      <c r="M33" s="71"/>
      <c r="N33" s="71"/>
      <c r="O33" s="71"/>
      <c r="P33" s="71"/>
      <c r="Q33" s="83"/>
      <c r="R33" s="83"/>
      <c r="S33" s="71"/>
      <c r="T33" s="71"/>
      <c r="U33" s="71"/>
      <c r="V33" s="71"/>
      <c r="W33" s="71"/>
      <c r="X33" s="83"/>
      <c r="Y33" s="83"/>
      <c r="Z33" s="71">
        <v>1</v>
      </c>
      <c r="AA33" s="71"/>
      <c r="AB33" s="71"/>
    </row>
    <row r="34" spans="2:28" x14ac:dyDescent="0.45">
      <c r="B34" s="66" t="s">
        <v>73</v>
      </c>
      <c r="C34" s="66" t="s">
        <v>17</v>
      </c>
      <c r="D34" s="67" t="s">
        <v>74</v>
      </c>
      <c r="E34" s="66" t="s">
        <v>12</v>
      </c>
      <c r="F34" s="66" t="s">
        <v>13</v>
      </c>
      <c r="G34" s="68">
        <f t="shared" si="4"/>
        <v>45586</v>
      </c>
      <c r="H34" s="68">
        <f t="shared" si="5"/>
        <v>45586</v>
      </c>
      <c r="I34" s="67"/>
      <c r="J34" s="69"/>
      <c r="K34" s="69"/>
      <c r="L34" s="71"/>
      <c r="M34" s="71"/>
      <c r="N34" s="71"/>
      <c r="O34" s="71"/>
      <c r="P34" s="71"/>
      <c r="Q34" s="83"/>
      <c r="R34" s="83"/>
      <c r="S34" s="71"/>
      <c r="T34" s="71"/>
      <c r="U34" s="71"/>
      <c r="V34" s="71"/>
      <c r="W34" s="71"/>
      <c r="X34" s="83"/>
      <c r="Y34" s="83"/>
      <c r="Z34" s="71">
        <v>1</v>
      </c>
      <c r="AA34" s="71"/>
      <c r="AB34" s="71"/>
    </row>
    <row r="35" spans="2:28" x14ac:dyDescent="0.45">
      <c r="B35" s="62" t="s">
        <v>75</v>
      </c>
      <c r="C35" s="62" t="s">
        <v>24</v>
      </c>
      <c r="D35" s="64" t="s">
        <v>25</v>
      </c>
      <c r="E35" s="66" t="s">
        <v>12</v>
      </c>
      <c r="F35" s="66" t="s">
        <v>13</v>
      </c>
      <c r="G35" s="68">
        <f t="shared" si="4"/>
        <v>45586</v>
      </c>
      <c r="H35" s="68">
        <f t="shared" si="5"/>
        <v>45586</v>
      </c>
      <c r="I35" s="67"/>
      <c r="J35" s="69"/>
      <c r="K35" s="69"/>
      <c r="L35" s="71"/>
      <c r="M35" s="71"/>
      <c r="N35" s="71"/>
      <c r="O35" s="71"/>
      <c r="P35" s="71"/>
      <c r="Q35" s="83"/>
      <c r="R35" s="83"/>
      <c r="S35" s="71"/>
      <c r="T35" s="71"/>
      <c r="U35" s="71"/>
      <c r="V35" s="71"/>
      <c r="W35" s="71"/>
      <c r="X35" s="83"/>
      <c r="Y35" s="83"/>
      <c r="Z35" s="71">
        <v>1</v>
      </c>
      <c r="AA35" s="71"/>
      <c r="AB35" s="71"/>
    </row>
    <row r="36" spans="2:28" x14ac:dyDescent="0.45">
      <c r="B36" s="66" t="s">
        <v>76</v>
      </c>
      <c r="C36" s="66" t="s">
        <v>24</v>
      </c>
      <c r="D36" s="67" t="s">
        <v>77</v>
      </c>
      <c r="E36" s="66" t="s">
        <v>12</v>
      </c>
      <c r="F36" s="66" t="s">
        <v>13</v>
      </c>
      <c r="G36" s="68">
        <f t="shared" si="4"/>
        <v>45586</v>
      </c>
      <c r="H36" s="68">
        <f t="shared" si="5"/>
        <v>45586</v>
      </c>
      <c r="I36" s="67"/>
      <c r="J36" s="69"/>
      <c r="K36" s="69"/>
      <c r="L36" s="71"/>
      <c r="M36" s="71"/>
      <c r="N36" s="71"/>
      <c r="O36" s="71"/>
      <c r="P36" s="71"/>
      <c r="Q36" s="83"/>
      <c r="R36" s="83"/>
      <c r="S36" s="71"/>
      <c r="T36" s="71"/>
      <c r="U36" s="71"/>
      <c r="V36" s="71"/>
      <c r="W36" s="71"/>
      <c r="X36" s="83"/>
      <c r="Y36" s="83"/>
      <c r="Z36" s="71">
        <v>1</v>
      </c>
      <c r="AA36" s="71"/>
      <c r="AB36" s="71"/>
    </row>
    <row r="37" spans="2:28" x14ac:dyDescent="0.45">
      <c r="B37" s="66" t="s">
        <v>78</v>
      </c>
      <c r="C37" s="66" t="s">
        <v>24</v>
      </c>
      <c r="D37" s="67" t="s">
        <v>79</v>
      </c>
      <c r="E37" s="66" t="s">
        <v>12</v>
      </c>
      <c r="F37" s="66" t="s">
        <v>13</v>
      </c>
      <c r="G37" s="68">
        <f t="shared" si="4"/>
        <v>45586</v>
      </c>
      <c r="H37" s="68">
        <f t="shared" si="5"/>
        <v>45586</v>
      </c>
      <c r="I37" s="67"/>
      <c r="J37" s="69"/>
      <c r="K37" s="69"/>
      <c r="L37" s="71"/>
      <c r="M37" s="71"/>
      <c r="N37" s="71"/>
      <c r="O37" s="71"/>
      <c r="P37" s="71"/>
      <c r="Q37" s="83"/>
      <c r="R37" s="83"/>
      <c r="S37" s="71"/>
      <c r="T37" s="71"/>
      <c r="U37" s="71"/>
      <c r="V37" s="71"/>
      <c r="W37" s="71"/>
      <c r="X37" s="83"/>
      <c r="Y37" s="83"/>
      <c r="Z37" s="71">
        <v>1</v>
      </c>
      <c r="AA37" s="71"/>
      <c r="AB37" s="71"/>
    </row>
    <row r="38" spans="2:28" x14ac:dyDescent="0.45">
      <c r="B38" s="62" t="s">
        <v>80</v>
      </c>
      <c r="C38" s="54" t="s">
        <v>43</v>
      </c>
      <c r="D38" s="64" t="s">
        <v>81</v>
      </c>
      <c r="E38" s="62" t="s">
        <v>12</v>
      </c>
      <c r="F38" s="62" t="s">
        <v>13</v>
      </c>
      <c r="G38" s="63">
        <f t="shared" si="4"/>
        <v>45586</v>
      </c>
      <c r="H38" s="63">
        <f t="shared" si="5"/>
        <v>45586</v>
      </c>
      <c r="I38" s="67"/>
      <c r="J38" s="69"/>
      <c r="K38" s="69"/>
      <c r="L38" s="71"/>
      <c r="M38" s="71"/>
      <c r="N38" s="71"/>
      <c r="O38" s="71"/>
      <c r="P38" s="71"/>
      <c r="Q38" s="83"/>
      <c r="R38" s="83"/>
      <c r="S38" s="71"/>
      <c r="T38" s="71"/>
      <c r="U38" s="71"/>
      <c r="V38" s="71"/>
      <c r="W38" s="71"/>
      <c r="X38" s="83"/>
      <c r="Y38" s="83"/>
      <c r="Z38" s="71">
        <v>1</v>
      </c>
      <c r="AA38" s="71"/>
      <c r="AB38" s="71"/>
    </row>
    <row r="39" spans="2:28" x14ac:dyDescent="0.45">
      <c r="B39" s="62" t="s">
        <v>82</v>
      </c>
      <c r="C39" s="62" t="s">
        <v>17</v>
      </c>
      <c r="D39" s="64" t="s">
        <v>83</v>
      </c>
      <c r="E39" s="62" t="s">
        <v>12</v>
      </c>
      <c r="F39" s="62" t="s">
        <v>13</v>
      </c>
      <c r="G39" s="63">
        <f t="shared" si="4"/>
        <v>45586</v>
      </c>
      <c r="H39" s="63">
        <f t="shared" si="5"/>
        <v>45586</v>
      </c>
      <c r="I39" s="67"/>
      <c r="J39" s="69"/>
      <c r="K39" s="69"/>
      <c r="L39" s="71"/>
      <c r="M39" s="71"/>
      <c r="N39" s="71"/>
      <c r="O39" s="71"/>
      <c r="P39" s="71"/>
      <c r="Q39" s="83"/>
      <c r="R39" s="83"/>
      <c r="S39" s="71"/>
      <c r="T39" s="71"/>
      <c r="U39" s="71"/>
      <c r="V39" s="71"/>
      <c r="W39" s="71"/>
      <c r="X39" s="83"/>
      <c r="Y39" s="83"/>
      <c r="Z39" s="71">
        <v>1</v>
      </c>
      <c r="AA39" s="71"/>
      <c r="AB39" s="71"/>
    </row>
    <row r="40" spans="2:28" x14ac:dyDescent="0.45">
      <c r="B40" s="62" t="s">
        <v>84</v>
      </c>
      <c r="C40" s="62" t="s">
        <v>24</v>
      </c>
      <c r="D40" s="64" t="s">
        <v>85</v>
      </c>
      <c r="E40" s="62" t="s">
        <v>12</v>
      </c>
      <c r="F40" s="62" t="s">
        <v>13</v>
      </c>
      <c r="G40" s="63">
        <f t="shared" si="4"/>
        <v>45586</v>
      </c>
      <c r="H40" s="63">
        <f t="shared" si="5"/>
        <v>45586</v>
      </c>
      <c r="I40" s="67"/>
      <c r="J40" s="69"/>
      <c r="K40" s="69"/>
      <c r="L40" s="71"/>
      <c r="M40" s="71"/>
      <c r="N40" s="71"/>
      <c r="O40" s="71"/>
      <c r="P40" s="71"/>
      <c r="Q40" s="83"/>
      <c r="R40" s="83"/>
      <c r="S40" s="71"/>
      <c r="T40" s="71"/>
      <c r="U40" s="71"/>
      <c r="V40" s="71"/>
      <c r="W40" s="71"/>
      <c r="X40" s="83"/>
      <c r="Y40" s="83"/>
      <c r="Z40" s="71">
        <v>1</v>
      </c>
      <c r="AA40" s="71"/>
      <c r="AB40" s="71"/>
    </row>
    <row r="41" spans="2:28" s="47" customFormat="1" ht="51" customHeight="1" x14ac:dyDescent="0.45">
      <c r="B41" s="75">
        <v>4</v>
      </c>
      <c r="C41" s="76" t="s">
        <v>31</v>
      </c>
      <c r="D41" s="77" t="s">
        <v>86</v>
      </c>
      <c r="E41" s="75" t="s">
        <v>12</v>
      </c>
      <c r="F41" s="75" t="s">
        <v>13</v>
      </c>
      <c r="G41" s="78">
        <f>+G19</f>
        <v>45573</v>
      </c>
      <c r="H41" s="78">
        <f>+Z4</f>
        <v>45586</v>
      </c>
      <c r="I41" s="79"/>
      <c r="J41" s="70"/>
      <c r="K41" s="70"/>
      <c r="L41" s="80" t="str">
        <f t="shared" ref="L41:AB41" si="6">+IF(AND($G41&lt;=L$4,L$4&lt;=$H41),1,"")</f>
        <v/>
      </c>
      <c r="M41" s="85"/>
      <c r="N41" s="85"/>
      <c r="O41" s="85"/>
      <c r="P41" s="85"/>
      <c r="Q41" s="70"/>
      <c r="R41" s="70"/>
      <c r="S41" s="85"/>
      <c r="T41" s="85"/>
      <c r="U41" s="85"/>
      <c r="V41" s="85"/>
      <c r="W41" s="85"/>
      <c r="X41" s="70"/>
      <c r="Y41" s="70"/>
      <c r="Z41" s="85"/>
      <c r="AA41" s="80"/>
      <c r="AB41" s="80" t="str">
        <f t="shared" si="6"/>
        <v/>
      </c>
    </row>
    <row r="42" spans="2:28" s="47" customFormat="1" ht="51" customHeight="1" x14ac:dyDescent="0.45">
      <c r="B42" s="53" t="s">
        <v>87</v>
      </c>
      <c r="C42" s="54" t="s">
        <v>31</v>
      </c>
      <c r="D42" s="55" t="s">
        <v>88</v>
      </c>
      <c r="E42" s="53" t="s">
        <v>12</v>
      </c>
      <c r="F42" s="53" t="s">
        <v>13</v>
      </c>
      <c r="G42" s="56">
        <f t="shared" ref="G42:G44" si="7">+G41</f>
        <v>45573</v>
      </c>
      <c r="H42" s="56">
        <f>+H41</f>
        <v>45586</v>
      </c>
      <c r="I42" s="57"/>
      <c r="J42" s="70"/>
      <c r="K42" s="70"/>
      <c r="L42" s="71" t="str">
        <f t="shared" ref="L42:AB53" si="8">+IF(AND($G42&lt;=L$4,L$4&lt;=$H42),1,"")</f>
        <v/>
      </c>
      <c r="M42" s="81"/>
      <c r="N42" s="81"/>
      <c r="O42" s="81"/>
      <c r="P42" s="81"/>
      <c r="Q42" s="83"/>
      <c r="R42" s="83"/>
      <c r="S42" s="81"/>
      <c r="T42" s="81"/>
      <c r="U42" s="81"/>
      <c r="V42" s="81"/>
      <c r="W42" s="81"/>
      <c r="X42" s="83"/>
      <c r="Y42" s="83"/>
      <c r="Z42" s="81"/>
      <c r="AA42" s="71"/>
      <c r="AB42" s="71" t="str">
        <f t="shared" si="8"/>
        <v/>
      </c>
    </row>
    <row r="43" spans="2:28" s="47" customFormat="1" ht="51" customHeight="1" x14ac:dyDescent="0.45">
      <c r="B43" s="53" t="s">
        <v>89</v>
      </c>
      <c r="C43" s="54" t="s">
        <v>31</v>
      </c>
      <c r="D43" s="55" t="s">
        <v>90</v>
      </c>
      <c r="E43" s="53" t="s">
        <v>12</v>
      </c>
      <c r="F43" s="53" t="s">
        <v>13</v>
      </c>
      <c r="G43" s="56">
        <f t="shared" si="7"/>
        <v>45573</v>
      </c>
      <c r="H43" s="56">
        <f>+H42</f>
        <v>45586</v>
      </c>
      <c r="I43" s="57"/>
      <c r="J43" s="70"/>
      <c r="K43" s="70"/>
      <c r="L43" s="71" t="str">
        <f t="shared" si="8"/>
        <v/>
      </c>
      <c r="M43" s="81"/>
      <c r="N43" s="81"/>
      <c r="O43" s="81"/>
      <c r="P43" s="81"/>
      <c r="Q43" s="83"/>
      <c r="R43" s="83"/>
      <c r="S43" s="81"/>
      <c r="T43" s="81"/>
      <c r="U43" s="81"/>
      <c r="V43" s="81"/>
      <c r="W43" s="81"/>
      <c r="X43" s="83"/>
      <c r="Y43" s="83"/>
      <c r="Z43" s="81"/>
      <c r="AA43" s="71"/>
      <c r="AB43" s="71" t="str">
        <f t="shared" si="8"/>
        <v/>
      </c>
    </row>
    <row r="44" spans="2:28" x14ac:dyDescent="0.45">
      <c r="B44" s="66" t="s">
        <v>91</v>
      </c>
      <c r="C44" s="66" t="s">
        <v>31</v>
      </c>
      <c r="D44" s="67" t="s">
        <v>36</v>
      </c>
      <c r="E44" s="66" t="s">
        <v>12</v>
      </c>
      <c r="F44" s="66" t="s">
        <v>13</v>
      </c>
      <c r="G44" s="68">
        <f t="shared" si="7"/>
        <v>45573</v>
      </c>
      <c r="H44" s="68">
        <f>+N4</f>
        <v>45574</v>
      </c>
      <c r="I44" s="67"/>
      <c r="J44" s="69"/>
      <c r="K44" s="69"/>
      <c r="L44" s="71" t="str">
        <f t="shared" si="8"/>
        <v/>
      </c>
      <c r="M44" s="71">
        <v>1</v>
      </c>
      <c r="N44" s="71">
        <v>1</v>
      </c>
      <c r="O44" s="71"/>
      <c r="P44" s="71"/>
      <c r="Q44" s="83"/>
      <c r="R44" s="83"/>
      <c r="S44" s="71"/>
      <c r="T44" s="71"/>
      <c r="U44" s="71"/>
      <c r="V44" s="71"/>
      <c r="W44" s="71"/>
      <c r="X44" s="83"/>
      <c r="Y44" s="83"/>
      <c r="Z44" s="71"/>
      <c r="AA44" s="71"/>
      <c r="AB44" s="71" t="str">
        <f t="shared" si="8"/>
        <v/>
      </c>
    </row>
    <row r="45" spans="2:28" x14ac:dyDescent="0.45">
      <c r="B45" s="66" t="s">
        <v>92</v>
      </c>
      <c r="C45" s="66" t="s">
        <v>31</v>
      </c>
      <c r="D45" s="67" t="s">
        <v>38</v>
      </c>
      <c r="E45" s="66" t="s">
        <v>12</v>
      </c>
      <c r="F45" s="66" t="s">
        <v>13</v>
      </c>
      <c r="G45" s="68">
        <f>+O4</f>
        <v>45575</v>
      </c>
      <c r="H45" s="68">
        <f>+P4</f>
        <v>45576</v>
      </c>
      <c r="I45" s="67"/>
      <c r="J45" s="69"/>
      <c r="K45" s="69"/>
      <c r="L45" s="71" t="str">
        <f t="shared" si="8"/>
        <v/>
      </c>
      <c r="M45" s="71"/>
      <c r="N45" s="71"/>
      <c r="O45" s="71">
        <v>1</v>
      </c>
      <c r="P45" s="71">
        <v>1</v>
      </c>
      <c r="Q45" s="83"/>
      <c r="R45" s="83"/>
      <c r="S45" s="71"/>
      <c r="T45" s="71"/>
      <c r="U45" s="71"/>
      <c r="V45" s="71"/>
      <c r="W45" s="71"/>
      <c r="X45" s="83"/>
      <c r="Y45" s="83"/>
      <c r="Z45" s="71"/>
      <c r="AA45" s="71"/>
      <c r="AB45" s="71" t="str">
        <f t="shared" si="8"/>
        <v/>
      </c>
    </row>
    <row r="46" spans="2:28" x14ac:dyDescent="0.45">
      <c r="B46" s="66" t="s">
        <v>93</v>
      </c>
      <c r="C46" s="66" t="s">
        <v>31</v>
      </c>
      <c r="D46" s="67" t="s">
        <v>40</v>
      </c>
      <c r="E46" s="66" t="s">
        <v>12</v>
      </c>
      <c r="F46" s="66" t="s">
        <v>13</v>
      </c>
      <c r="G46" s="68">
        <f>+S4</f>
        <v>45579</v>
      </c>
      <c r="H46" s="68">
        <f>+U4</f>
        <v>45581</v>
      </c>
      <c r="I46" s="67"/>
      <c r="J46" s="69"/>
      <c r="K46" s="69"/>
      <c r="L46" s="71" t="str">
        <f t="shared" si="8"/>
        <v/>
      </c>
      <c r="M46" s="71"/>
      <c r="N46" s="71"/>
      <c r="O46" s="71"/>
      <c r="P46" s="71"/>
      <c r="Q46" s="83"/>
      <c r="R46" s="83"/>
      <c r="S46" s="71">
        <v>1</v>
      </c>
      <c r="T46" s="71">
        <v>1</v>
      </c>
      <c r="U46" s="71">
        <v>1</v>
      </c>
      <c r="V46" s="71"/>
      <c r="W46" s="71"/>
      <c r="X46" s="83"/>
      <c r="Y46" s="83"/>
      <c r="Z46" s="71"/>
      <c r="AA46" s="71"/>
      <c r="AB46" s="71" t="str">
        <f t="shared" si="8"/>
        <v/>
      </c>
    </row>
    <row r="47" spans="2:28" x14ac:dyDescent="0.45">
      <c r="B47" s="66" t="s">
        <v>94</v>
      </c>
      <c r="C47" s="66" t="s">
        <v>31</v>
      </c>
      <c r="D47" s="67" t="s">
        <v>42</v>
      </c>
      <c r="E47" s="66" t="s">
        <v>12</v>
      </c>
      <c r="F47" s="66" t="s">
        <v>13</v>
      </c>
      <c r="G47" s="68">
        <f>+V4</f>
        <v>45582</v>
      </c>
      <c r="H47" s="68">
        <f>+Z4</f>
        <v>45586</v>
      </c>
      <c r="I47" s="67"/>
      <c r="J47" s="69"/>
      <c r="K47" s="69"/>
      <c r="L47" s="71" t="str">
        <f t="shared" si="8"/>
        <v/>
      </c>
      <c r="M47" s="71"/>
      <c r="N47" s="71"/>
      <c r="O47" s="71"/>
      <c r="P47" s="71"/>
      <c r="Q47" s="83"/>
      <c r="R47" s="83"/>
      <c r="S47" s="71"/>
      <c r="T47" s="71"/>
      <c r="U47" s="71"/>
      <c r="V47" s="71">
        <v>1</v>
      </c>
      <c r="W47" s="71">
        <v>1</v>
      </c>
      <c r="X47" s="83"/>
      <c r="Y47" s="83"/>
      <c r="Z47" s="71">
        <v>1</v>
      </c>
      <c r="AA47" s="71"/>
      <c r="AB47" s="71" t="str">
        <f t="shared" si="8"/>
        <v/>
      </c>
    </row>
    <row r="48" spans="2:28" s="2" customFormat="1" x14ac:dyDescent="0.45">
      <c r="B48" s="62" t="s">
        <v>95</v>
      </c>
      <c r="C48" s="62" t="s">
        <v>31</v>
      </c>
      <c r="D48" s="64" t="s">
        <v>96</v>
      </c>
      <c r="E48" s="62" t="s">
        <v>12</v>
      </c>
      <c r="F48" s="62" t="s">
        <v>13</v>
      </c>
      <c r="G48" s="63">
        <f>+M4</f>
        <v>45573</v>
      </c>
      <c r="H48" s="63">
        <f>+H41</f>
        <v>45586</v>
      </c>
      <c r="I48" s="64"/>
      <c r="J48" s="65"/>
      <c r="K48" s="65"/>
      <c r="L48" s="71" t="str">
        <f t="shared" si="8"/>
        <v/>
      </c>
      <c r="M48" s="71"/>
      <c r="N48" s="71"/>
      <c r="O48" s="71"/>
      <c r="P48" s="71"/>
      <c r="Q48" s="83"/>
      <c r="R48" s="83"/>
      <c r="S48" s="71"/>
      <c r="T48" s="71"/>
      <c r="U48" s="71"/>
      <c r="V48" s="71"/>
      <c r="W48" s="71"/>
      <c r="X48" s="83"/>
      <c r="Y48" s="83"/>
      <c r="Z48" s="71"/>
      <c r="AA48" s="71"/>
      <c r="AB48" s="71" t="str">
        <f t="shared" si="8"/>
        <v/>
      </c>
    </row>
    <row r="49" spans="2:28" x14ac:dyDescent="0.45">
      <c r="B49" s="66" t="s">
        <v>97</v>
      </c>
      <c r="C49" s="66" t="s">
        <v>31</v>
      </c>
      <c r="D49" s="67" t="s">
        <v>98</v>
      </c>
      <c r="E49" s="66" t="s">
        <v>12</v>
      </c>
      <c r="F49" s="66" t="s">
        <v>13</v>
      </c>
      <c r="G49" s="68">
        <f>+M4</f>
        <v>45573</v>
      </c>
      <c r="H49" s="68">
        <f>+N4</f>
        <v>45574</v>
      </c>
      <c r="I49" s="67"/>
      <c r="J49" s="69"/>
      <c r="K49" s="69"/>
      <c r="L49" s="71" t="str">
        <f t="shared" si="8"/>
        <v/>
      </c>
      <c r="M49" s="71">
        <v>1</v>
      </c>
      <c r="N49" s="71">
        <v>1</v>
      </c>
      <c r="O49" s="71"/>
      <c r="P49" s="71"/>
      <c r="Q49" s="83"/>
      <c r="R49" s="83"/>
      <c r="S49" s="71"/>
      <c r="T49" s="71"/>
      <c r="U49" s="71"/>
      <c r="V49" s="71"/>
      <c r="W49" s="71"/>
      <c r="X49" s="83"/>
      <c r="Y49" s="83"/>
      <c r="Z49" s="71"/>
      <c r="AA49" s="71"/>
      <c r="AB49" s="71" t="str">
        <f t="shared" si="8"/>
        <v/>
      </c>
    </row>
    <row r="50" spans="2:28" x14ac:dyDescent="0.45">
      <c r="B50" s="66" t="s">
        <v>99</v>
      </c>
      <c r="C50" s="66" t="s">
        <v>31</v>
      </c>
      <c r="D50" s="67" t="s">
        <v>100</v>
      </c>
      <c r="E50" s="66" t="s">
        <v>12</v>
      </c>
      <c r="F50" s="66" t="s">
        <v>13</v>
      </c>
      <c r="G50" s="68">
        <f>+G49+1</f>
        <v>45574</v>
      </c>
      <c r="H50" s="68">
        <f>+G50+2</f>
        <v>45576</v>
      </c>
      <c r="I50" s="67"/>
      <c r="J50" s="69"/>
      <c r="K50" s="69"/>
      <c r="L50" s="71" t="str">
        <f t="shared" si="8"/>
        <v/>
      </c>
      <c r="M50" s="71"/>
      <c r="N50" s="71"/>
      <c r="O50" s="71">
        <v>1</v>
      </c>
      <c r="P50" s="71">
        <v>1</v>
      </c>
      <c r="Q50" s="83"/>
      <c r="R50" s="83"/>
      <c r="S50" s="71"/>
      <c r="T50" s="71"/>
      <c r="U50" s="71"/>
      <c r="V50" s="71"/>
      <c r="W50" s="71"/>
      <c r="X50" s="83"/>
      <c r="Y50" s="83"/>
      <c r="Z50" s="71"/>
      <c r="AA50" s="71"/>
      <c r="AB50" s="71" t="str">
        <f t="shared" si="8"/>
        <v/>
      </c>
    </row>
    <row r="51" spans="2:28" x14ac:dyDescent="0.45">
      <c r="B51" s="66" t="s">
        <v>101</v>
      </c>
      <c r="C51" s="66" t="s">
        <v>31</v>
      </c>
      <c r="D51" s="67" t="s">
        <v>102</v>
      </c>
      <c r="E51" s="66" t="s">
        <v>12</v>
      </c>
      <c r="F51" s="66" t="s">
        <v>13</v>
      </c>
      <c r="G51" s="68">
        <f>+S4</f>
        <v>45579</v>
      </c>
      <c r="H51" s="68">
        <f>+U4</f>
        <v>45581</v>
      </c>
      <c r="I51" s="67"/>
      <c r="J51" s="69"/>
      <c r="K51" s="69"/>
      <c r="L51" s="71" t="str">
        <f t="shared" si="8"/>
        <v/>
      </c>
      <c r="M51" s="71"/>
      <c r="N51" s="71"/>
      <c r="O51" s="71"/>
      <c r="P51" s="71"/>
      <c r="Q51" s="83"/>
      <c r="R51" s="83"/>
      <c r="S51" s="71">
        <v>1</v>
      </c>
      <c r="T51" s="71">
        <v>1</v>
      </c>
      <c r="U51" s="71">
        <v>1</v>
      </c>
      <c r="V51" s="71"/>
      <c r="W51" s="71"/>
      <c r="X51" s="83"/>
      <c r="Y51" s="83"/>
      <c r="Z51" s="71"/>
      <c r="AA51" s="71"/>
      <c r="AB51" s="71" t="str">
        <f t="shared" si="8"/>
        <v/>
      </c>
    </row>
    <row r="52" spans="2:28" x14ac:dyDescent="0.45">
      <c r="B52" s="66" t="s">
        <v>103</v>
      </c>
      <c r="C52" s="66" t="s">
        <v>31</v>
      </c>
      <c r="D52" s="67" t="s">
        <v>104</v>
      </c>
      <c r="E52" s="66" t="s">
        <v>12</v>
      </c>
      <c r="F52" s="66" t="s">
        <v>13</v>
      </c>
      <c r="G52" s="68">
        <f>+V4</f>
        <v>45582</v>
      </c>
      <c r="H52" s="68">
        <f>+Z4</f>
        <v>45586</v>
      </c>
      <c r="I52" s="67"/>
      <c r="J52" s="69"/>
      <c r="K52" s="69"/>
      <c r="L52" s="71" t="str">
        <f t="shared" si="8"/>
        <v/>
      </c>
      <c r="M52" s="71"/>
      <c r="N52" s="71"/>
      <c r="O52" s="71"/>
      <c r="P52" s="71"/>
      <c r="Q52" s="83"/>
      <c r="R52" s="83"/>
      <c r="S52" s="71"/>
      <c r="T52" s="71"/>
      <c r="U52" s="71"/>
      <c r="V52" s="71">
        <v>1</v>
      </c>
      <c r="W52" s="71">
        <v>1</v>
      </c>
      <c r="X52" s="83"/>
      <c r="Y52" s="83"/>
      <c r="Z52" s="71">
        <v>1</v>
      </c>
      <c r="AA52" s="71"/>
      <c r="AB52" s="71" t="str">
        <f t="shared" si="8"/>
        <v/>
      </c>
    </row>
    <row r="53" spans="2:28" s="2" customFormat="1" x14ac:dyDescent="0.45">
      <c r="B53" s="62" t="s">
        <v>105</v>
      </c>
      <c r="C53" s="62" t="s">
        <v>31</v>
      </c>
      <c r="D53" s="64" t="s">
        <v>106</v>
      </c>
      <c r="E53" s="62" t="s">
        <v>12</v>
      </c>
      <c r="F53" s="62" t="s">
        <v>13</v>
      </c>
      <c r="G53" s="63">
        <f>+H53</f>
        <v>45586</v>
      </c>
      <c r="H53" s="63">
        <f>+H48</f>
        <v>45586</v>
      </c>
      <c r="I53" s="64"/>
      <c r="J53" s="65"/>
      <c r="K53" s="65"/>
      <c r="L53" s="71" t="str">
        <f t="shared" si="8"/>
        <v/>
      </c>
      <c r="M53" s="71"/>
      <c r="N53" s="71"/>
      <c r="O53" s="71"/>
      <c r="P53" s="71"/>
      <c r="Q53" s="83"/>
      <c r="R53" s="83"/>
      <c r="S53" s="71"/>
      <c r="T53" s="71"/>
      <c r="U53" s="71"/>
      <c r="V53" s="71"/>
      <c r="W53" s="71"/>
      <c r="X53" s="83"/>
      <c r="Y53" s="83"/>
      <c r="Z53" s="71">
        <v>1</v>
      </c>
      <c r="AA53" s="71"/>
      <c r="AB53" s="71" t="str">
        <f t="shared" si="8"/>
        <v/>
      </c>
    </row>
    <row r="55" spans="2:28" x14ac:dyDescent="0.45">
      <c r="B55" s="41" t="s">
        <v>107</v>
      </c>
    </row>
    <row r="56" spans="2:28" x14ac:dyDescent="0.45">
      <c r="B56" s="44" t="s">
        <v>108</v>
      </c>
    </row>
    <row r="57" spans="2:28" x14ac:dyDescent="0.45">
      <c r="B57" s="44" t="s">
        <v>109</v>
      </c>
    </row>
    <row r="58" spans="2:28" x14ac:dyDescent="0.45">
      <c r="B58" s="44"/>
    </row>
  </sheetData>
  <phoneticPr fontId="9" type="noConversion"/>
  <conditionalFormatting sqref="J23:K29 J32:K40 J44:K53">
    <cfRule type="cellIs" dxfId="11" priority="20" operator="equal">
      <formula>1</formula>
    </cfRule>
  </conditionalFormatting>
  <conditionalFormatting sqref="J7:AB18 L20:AB29">
    <cfRule type="cellIs" dxfId="10" priority="15" stopIfTrue="1" operator="equal">
      <formula>1</formula>
    </cfRule>
  </conditionalFormatting>
  <conditionalFormatting sqref="L6:AB6">
    <cfRule type="cellIs" dxfId="9" priority="12" stopIfTrue="1" operator="equal">
      <formula>1</formula>
    </cfRule>
  </conditionalFormatting>
  <conditionalFormatting sqref="L31:AB40">
    <cfRule type="cellIs" dxfId="8" priority="2" stopIfTrue="1" operator="equal">
      <formula>1</formula>
    </cfRule>
  </conditionalFormatting>
  <conditionalFormatting sqref="L42:AB53">
    <cfRule type="cellIs" dxfId="7" priority="1" stopIfTrue="1" operator="equal">
      <formula>1</formula>
    </cfRule>
  </conditionalFormatting>
  <pageMargins left="0.25" right="0.25" top="0.75" bottom="0.75" header="0.3" footer="0.3"/>
  <pageSetup paperSize="9" scale="35" fitToHeight="0" orientation="landscape" r:id="rId1"/>
  <rowBreaks count="1" manualBreakCount="1">
    <brk id="29" min="1" max="5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AB908-4948-4D24-BAEA-931E10542A9F}">
  <sheetPr>
    <pageSetUpPr fitToPage="1"/>
  </sheetPr>
  <dimension ref="B1:R32"/>
  <sheetViews>
    <sheetView showGridLines="0" zoomScale="80" zoomScaleNormal="80" zoomScaleSheetLayoutView="55" workbookViewId="0">
      <pane xSplit="4" ySplit="4" topLeftCell="G5" activePane="bottomRight" state="frozen"/>
      <selection pane="topRight" activeCell="E1" sqref="E1"/>
      <selection pane="bottomLeft" activeCell="A5" sqref="A5"/>
      <selection pane="bottomRight" activeCell="D9" sqref="D9"/>
    </sheetView>
  </sheetViews>
  <sheetFormatPr baseColWidth="10" defaultColWidth="11.54296875" defaultRowHeight="16.5" outlineLevelRow="1" x14ac:dyDescent="0.45"/>
  <cols>
    <col min="1" max="1" width="11.54296875" style="1"/>
    <col min="2" max="2" width="11.54296875" style="3"/>
    <col min="3" max="3" width="31.7265625" style="3" customWidth="1"/>
    <col min="4" max="4" width="87.26953125" style="1" bestFit="1" customWidth="1"/>
    <col min="5" max="5" width="8.26953125" style="3" customWidth="1"/>
    <col min="6" max="6" width="23.54296875" style="3" customWidth="1"/>
    <col min="7" max="8" width="15.7265625" style="3" bestFit="1" customWidth="1"/>
    <col min="9" max="9" width="72.26953125" style="1" hidden="1" customWidth="1"/>
    <col min="10" max="17" width="4.7265625" style="7" customWidth="1"/>
    <col min="18" max="18" width="4.7265625" style="1" customWidth="1"/>
    <col min="19" max="16384" width="11.54296875" style="1"/>
  </cols>
  <sheetData>
    <row r="1" spans="2:18" ht="17" thickBot="1" x14ac:dyDescent="0.5"/>
    <row r="2" spans="2:18" x14ac:dyDescent="0.45">
      <c r="B2" s="39" t="s">
        <v>110</v>
      </c>
      <c r="C2" s="32"/>
      <c r="D2" s="33"/>
      <c r="E2" s="32"/>
      <c r="F2" s="32"/>
      <c r="G2" s="32"/>
      <c r="H2" s="32"/>
      <c r="I2" s="33"/>
      <c r="J2" s="42"/>
      <c r="K2" s="42"/>
      <c r="L2" s="42"/>
      <c r="M2" s="42"/>
      <c r="N2" s="42"/>
      <c r="O2" s="42"/>
      <c r="P2" s="42"/>
      <c r="Q2" s="42"/>
      <c r="R2" s="43"/>
    </row>
    <row r="3" spans="2:18" ht="18" thickBot="1" x14ac:dyDescent="0.5">
      <c r="B3" s="35" t="s">
        <v>1</v>
      </c>
      <c r="C3" s="40">
        <v>45894</v>
      </c>
      <c r="D3" s="36"/>
      <c r="E3" s="37"/>
      <c r="F3" s="37"/>
      <c r="G3" s="37"/>
      <c r="H3" s="37"/>
      <c r="I3" s="36"/>
      <c r="J3" s="45"/>
      <c r="K3" s="45"/>
      <c r="L3" s="45"/>
      <c r="M3" s="45"/>
      <c r="N3" s="45"/>
      <c r="O3" s="45"/>
      <c r="P3" s="45"/>
      <c r="Q3" s="45"/>
      <c r="R3" s="46"/>
    </row>
    <row r="4" spans="2:18" s="2" customFormat="1" ht="112.5" customHeight="1" x14ac:dyDescent="0.45">
      <c r="B4" s="48" t="s">
        <v>2</v>
      </c>
      <c r="C4" s="49" t="s">
        <v>3</v>
      </c>
      <c r="D4" s="50" t="s">
        <v>4</v>
      </c>
      <c r="E4" s="49" t="s">
        <v>5</v>
      </c>
      <c r="F4" s="49" t="s">
        <v>6</v>
      </c>
      <c r="G4" s="49" t="s">
        <v>7</v>
      </c>
      <c r="H4" s="49" t="s">
        <v>8</v>
      </c>
      <c r="I4" s="51" t="s">
        <v>9</v>
      </c>
      <c r="J4" s="90">
        <v>45951</v>
      </c>
      <c r="K4" s="90">
        <v>45952</v>
      </c>
      <c r="L4" s="90">
        <v>45953</v>
      </c>
      <c r="M4" s="90">
        <v>45954</v>
      </c>
      <c r="N4" s="90">
        <v>45955</v>
      </c>
      <c r="O4" s="90">
        <v>45956</v>
      </c>
      <c r="P4" s="90">
        <v>45957</v>
      </c>
      <c r="Q4" s="90">
        <v>45958</v>
      </c>
      <c r="R4" s="90">
        <v>45959</v>
      </c>
    </row>
    <row r="5" spans="2:18" s="47" customFormat="1" outlineLevel="1" x14ac:dyDescent="0.45">
      <c r="B5" s="75" t="s">
        <v>111</v>
      </c>
      <c r="C5" s="76" t="s">
        <v>112</v>
      </c>
      <c r="D5" s="77" t="s">
        <v>113</v>
      </c>
      <c r="E5" s="75" t="s">
        <v>12</v>
      </c>
      <c r="F5" s="89" t="s">
        <v>114</v>
      </c>
      <c r="G5" s="91">
        <f>+MIN(G6:G17)</f>
        <v>45951</v>
      </c>
      <c r="H5" s="91">
        <f>+MAX(H6:H17)</f>
        <v>45959</v>
      </c>
      <c r="I5" s="61"/>
      <c r="J5" s="88"/>
      <c r="K5" s="88"/>
      <c r="L5" s="88"/>
      <c r="M5" s="88"/>
      <c r="N5" s="88"/>
      <c r="O5" s="88"/>
      <c r="P5" s="88"/>
      <c r="Q5" s="88"/>
      <c r="R5" s="88"/>
    </row>
    <row r="6" spans="2:18" s="47" customFormat="1" ht="25" outlineLevel="1" x14ac:dyDescent="0.45">
      <c r="B6" s="58" t="s">
        <v>14</v>
      </c>
      <c r="C6" s="92" t="s">
        <v>115</v>
      </c>
      <c r="D6" s="93" t="s">
        <v>116</v>
      </c>
      <c r="E6" s="58" t="s">
        <v>12</v>
      </c>
      <c r="F6" s="72" t="s">
        <v>114</v>
      </c>
      <c r="G6" s="73">
        <f>+J4</f>
        <v>45951</v>
      </c>
      <c r="H6" s="73">
        <f>+R4</f>
        <v>45959</v>
      </c>
      <c r="I6" s="61"/>
      <c r="J6" s="74">
        <f t="shared" ref="J6:R27" si="0">+IF(AND($G6&lt;=J$4,J$4&lt;=$H6),1,"")</f>
        <v>1</v>
      </c>
      <c r="K6" s="74">
        <f t="shared" ref="K6:R19" si="1">+IF(AND($G6&lt;=K$4,K$4&lt;=$H6),1,"")</f>
        <v>1</v>
      </c>
      <c r="L6" s="74">
        <f t="shared" si="0"/>
        <v>1</v>
      </c>
      <c r="M6" s="74">
        <f t="shared" si="1"/>
        <v>1</v>
      </c>
      <c r="N6" s="74">
        <f t="shared" si="0"/>
        <v>1</v>
      </c>
      <c r="O6" s="74">
        <f t="shared" si="1"/>
        <v>1</v>
      </c>
      <c r="P6" s="74">
        <f t="shared" si="0"/>
        <v>1</v>
      </c>
      <c r="Q6" s="74">
        <f t="shared" si="1"/>
        <v>1</v>
      </c>
      <c r="R6" s="74">
        <f t="shared" si="1"/>
        <v>1</v>
      </c>
    </row>
    <row r="7" spans="2:18" s="47" customFormat="1" ht="25" outlineLevel="1" x14ac:dyDescent="0.45">
      <c r="B7" s="58" t="s">
        <v>16</v>
      </c>
      <c r="C7" s="94" t="s">
        <v>117</v>
      </c>
      <c r="D7" s="93" t="s">
        <v>118</v>
      </c>
      <c r="E7" s="58" t="s">
        <v>12</v>
      </c>
      <c r="F7" s="72" t="s">
        <v>114</v>
      </c>
      <c r="G7" s="73">
        <f>+G6</f>
        <v>45951</v>
      </c>
      <c r="H7" s="73">
        <f>+G7</f>
        <v>45951</v>
      </c>
      <c r="I7" s="61"/>
      <c r="J7" s="74">
        <f t="shared" si="0"/>
        <v>1</v>
      </c>
      <c r="K7" s="74" t="str">
        <f t="shared" si="1"/>
        <v/>
      </c>
      <c r="L7" s="74" t="str">
        <f t="shared" si="0"/>
        <v/>
      </c>
      <c r="M7" s="74" t="str">
        <f t="shared" si="1"/>
        <v/>
      </c>
      <c r="N7" s="74" t="str">
        <f t="shared" si="0"/>
        <v/>
      </c>
      <c r="O7" s="74" t="str">
        <f t="shared" si="1"/>
        <v/>
      </c>
      <c r="P7" s="74" t="str">
        <f t="shared" si="0"/>
        <v/>
      </c>
      <c r="Q7" s="74" t="str">
        <f t="shared" si="1"/>
        <v/>
      </c>
      <c r="R7" s="74" t="str">
        <f t="shared" si="1"/>
        <v/>
      </c>
    </row>
    <row r="8" spans="2:18" s="47" customFormat="1" ht="37.15" customHeight="1" outlineLevel="1" x14ac:dyDescent="0.45">
      <c r="B8" s="58" t="s">
        <v>23</v>
      </c>
      <c r="C8" s="94" t="s">
        <v>117</v>
      </c>
      <c r="D8" s="93" t="s">
        <v>119</v>
      </c>
      <c r="E8" s="58" t="s">
        <v>12</v>
      </c>
      <c r="F8" s="72" t="s">
        <v>114</v>
      </c>
      <c r="G8" s="73">
        <f>+G6+3</f>
        <v>45954</v>
      </c>
      <c r="H8" s="73">
        <f>+G8</f>
        <v>45954</v>
      </c>
      <c r="I8" s="61"/>
      <c r="J8" s="74" t="str">
        <f t="shared" si="0"/>
        <v/>
      </c>
      <c r="K8" s="74" t="str">
        <f t="shared" si="1"/>
        <v/>
      </c>
      <c r="L8" s="74" t="str">
        <f t="shared" si="0"/>
        <v/>
      </c>
      <c r="M8" s="74">
        <f t="shared" si="1"/>
        <v>1</v>
      </c>
      <c r="N8" s="74" t="str">
        <f t="shared" si="0"/>
        <v/>
      </c>
      <c r="O8" s="74" t="str">
        <f t="shared" si="1"/>
        <v/>
      </c>
      <c r="P8" s="74" t="str">
        <f t="shared" si="0"/>
        <v/>
      </c>
      <c r="Q8" s="74" t="str">
        <f t="shared" si="1"/>
        <v/>
      </c>
      <c r="R8" s="74" t="str">
        <f t="shared" si="1"/>
        <v/>
      </c>
    </row>
    <row r="9" spans="2:18" ht="37.5" outlineLevel="1" x14ac:dyDescent="0.45">
      <c r="B9" s="58" t="s">
        <v>30</v>
      </c>
      <c r="C9" s="92" t="s">
        <v>120</v>
      </c>
      <c r="D9" s="93" t="s">
        <v>121</v>
      </c>
      <c r="E9" s="72" t="s">
        <v>12</v>
      </c>
      <c r="F9" s="72" t="s">
        <v>114</v>
      </c>
      <c r="G9" s="73">
        <f>+G6</f>
        <v>45951</v>
      </c>
      <c r="H9" s="73">
        <f>+G9</f>
        <v>45951</v>
      </c>
      <c r="I9" s="87"/>
      <c r="J9" s="74">
        <f t="shared" si="0"/>
        <v>1</v>
      </c>
      <c r="K9" s="74" t="str">
        <f t="shared" si="1"/>
        <v/>
      </c>
      <c r="L9" s="74" t="str">
        <f t="shared" si="0"/>
        <v/>
      </c>
      <c r="M9" s="74" t="str">
        <f t="shared" si="1"/>
        <v/>
      </c>
      <c r="N9" s="74" t="str">
        <f t="shared" si="0"/>
        <v/>
      </c>
      <c r="O9" s="74" t="str">
        <f t="shared" si="1"/>
        <v/>
      </c>
      <c r="P9" s="74" t="str">
        <f t="shared" si="0"/>
        <v/>
      </c>
      <c r="Q9" s="74" t="str">
        <f t="shared" si="1"/>
        <v/>
      </c>
      <c r="R9" s="74" t="str">
        <f t="shared" si="1"/>
        <v/>
      </c>
    </row>
    <row r="10" spans="2:18" s="47" customFormat="1" ht="37.15" customHeight="1" outlineLevel="1" x14ac:dyDescent="0.45">
      <c r="B10" s="58" t="s">
        <v>122</v>
      </c>
      <c r="C10" s="92" t="s">
        <v>115</v>
      </c>
      <c r="D10" s="93" t="s">
        <v>123</v>
      </c>
      <c r="E10" s="58" t="s">
        <v>12</v>
      </c>
      <c r="F10" s="72" t="s">
        <v>114</v>
      </c>
      <c r="G10" s="73">
        <f>+G6</f>
        <v>45951</v>
      </c>
      <c r="H10" s="73">
        <f>+G10+8</f>
        <v>45959</v>
      </c>
      <c r="I10" s="61"/>
      <c r="J10" s="74">
        <f t="shared" si="0"/>
        <v>1</v>
      </c>
      <c r="K10" s="74">
        <f t="shared" si="1"/>
        <v>1</v>
      </c>
      <c r="L10" s="74">
        <f t="shared" si="0"/>
        <v>1</v>
      </c>
      <c r="M10" s="74">
        <f t="shared" si="1"/>
        <v>1</v>
      </c>
      <c r="N10" s="74">
        <f t="shared" si="0"/>
        <v>1</v>
      </c>
      <c r="O10" s="74">
        <f t="shared" si="1"/>
        <v>1</v>
      </c>
      <c r="P10" s="74">
        <f t="shared" si="0"/>
        <v>1</v>
      </c>
      <c r="Q10" s="74">
        <f t="shared" si="1"/>
        <v>1</v>
      </c>
      <c r="R10" s="74">
        <f t="shared" si="1"/>
        <v>1</v>
      </c>
    </row>
    <row r="11" spans="2:18" s="47" customFormat="1" ht="37.5" outlineLevel="1" x14ac:dyDescent="0.45">
      <c r="B11" s="58" t="s">
        <v>124</v>
      </c>
      <c r="C11" s="92" t="s">
        <v>115</v>
      </c>
      <c r="D11" s="93" t="s">
        <v>125</v>
      </c>
      <c r="E11" s="58" t="s">
        <v>12</v>
      </c>
      <c r="F11" s="72" t="s">
        <v>114</v>
      </c>
      <c r="G11" s="73">
        <f>+G6</f>
        <v>45951</v>
      </c>
      <c r="H11" s="73">
        <f>+G11+8</f>
        <v>45959</v>
      </c>
      <c r="I11" s="61"/>
      <c r="J11" s="74">
        <f t="shared" si="0"/>
        <v>1</v>
      </c>
      <c r="K11" s="74">
        <f t="shared" si="1"/>
        <v>1</v>
      </c>
      <c r="L11" s="74">
        <f t="shared" si="0"/>
        <v>1</v>
      </c>
      <c r="M11" s="74">
        <f t="shared" si="1"/>
        <v>1</v>
      </c>
      <c r="N11" s="74">
        <f t="shared" si="0"/>
        <v>1</v>
      </c>
      <c r="O11" s="74">
        <f t="shared" si="1"/>
        <v>1</v>
      </c>
      <c r="P11" s="74">
        <f t="shared" si="0"/>
        <v>1</v>
      </c>
      <c r="Q11" s="74">
        <f t="shared" si="1"/>
        <v>1</v>
      </c>
      <c r="R11" s="74">
        <f t="shared" si="1"/>
        <v>1</v>
      </c>
    </row>
    <row r="12" spans="2:18" s="47" customFormat="1" outlineLevel="1" x14ac:dyDescent="0.45">
      <c r="B12" s="58" t="s">
        <v>126</v>
      </c>
      <c r="C12" s="92" t="s">
        <v>115</v>
      </c>
      <c r="D12" s="93" t="s">
        <v>127</v>
      </c>
      <c r="E12" s="58" t="s">
        <v>12</v>
      </c>
      <c r="F12" s="72" t="s">
        <v>114</v>
      </c>
      <c r="G12" s="73">
        <f>+G6+2</f>
        <v>45953</v>
      </c>
      <c r="H12" s="73">
        <f>+G12+3</f>
        <v>45956</v>
      </c>
      <c r="I12" s="61"/>
      <c r="J12" s="74" t="str">
        <f t="shared" si="0"/>
        <v/>
      </c>
      <c r="K12" s="74" t="str">
        <f t="shared" si="1"/>
        <v/>
      </c>
      <c r="L12" s="74">
        <f t="shared" si="0"/>
        <v>1</v>
      </c>
      <c r="M12" s="74">
        <f t="shared" si="1"/>
        <v>1</v>
      </c>
      <c r="N12" s="74">
        <f t="shared" si="0"/>
        <v>1</v>
      </c>
      <c r="O12" s="74">
        <f t="shared" si="1"/>
        <v>1</v>
      </c>
      <c r="P12" s="74" t="str">
        <f t="shared" si="0"/>
        <v/>
      </c>
      <c r="Q12" s="74" t="str">
        <f t="shared" si="1"/>
        <v/>
      </c>
      <c r="R12" s="74" t="str">
        <f t="shared" si="1"/>
        <v/>
      </c>
    </row>
    <row r="13" spans="2:18" s="2" customFormat="1" outlineLevel="1" x14ac:dyDescent="0.45">
      <c r="B13" s="58" t="s">
        <v>128</v>
      </c>
      <c r="C13" s="92" t="s">
        <v>115</v>
      </c>
      <c r="D13" s="93" t="s">
        <v>129</v>
      </c>
      <c r="E13" s="72" t="s">
        <v>12</v>
      </c>
      <c r="F13" s="72" t="s">
        <v>114</v>
      </c>
      <c r="G13" s="73">
        <f>+G6</f>
        <v>45951</v>
      </c>
      <c r="H13" s="73">
        <f>+G13+8</f>
        <v>45959</v>
      </c>
      <c r="I13" s="86"/>
      <c r="J13" s="74">
        <f t="shared" si="0"/>
        <v>1</v>
      </c>
      <c r="K13" s="74">
        <f t="shared" si="1"/>
        <v>1</v>
      </c>
      <c r="L13" s="74">
        <f t="shared" si="0"/>
        <v>1</v>
      </c>
      <c r="M13" s="74">
        <f t="shared" si="1"/>
        <v>1</v>
      </c>
      <c r="N13" s="74">
        <f t="shared" si="0"/>
        <v>1</v>
      </c>
      <c r="O13" s="74">
        <f t="shared" si="1"/>
        <v>1</v>
      </c>
      <c r="P13" s="74">
        <f t="shared" si="0"/>
        <v>1</v>
      </c>
      <c r="Q13" s="74">
        <f t="shared" si="1"/>
        <v>1</v>
      </c>
      <c r="R13" s="74">
        <f t="shared" si="1"/>
        <v>1</v>
      </c>
    </row>
    <row r="14" spans="2:18" s="2" customFormat="1" outlineLevel="1" x14ac:dyDescent="0.45">
      <c r="B14" s="58" t="s">
        <v>130</v>
      </c>
      <c r="C14" s="92" t="s">
        <v>115</v>
      </c>
      <c r="D14" s="93" t="s">
        <v>131</v>
      </c>
      <c r="E14" s="72" t="s">
        <v>12</v>
      </c>
      <c r="F14" s="72" t="s">
        <v>114</v>
      </c>
      <c r="G14" s="73">
        <f>+G6+2</f>
        <v>45953</v>
      </c>
      <c r="H14" s="73">
        <f>+G14+6</f>
        <v>45959</v>
      </c>
      <c r="I14" s="86"/>
      <c r="J14" s="74" t="str">
        <f t="shared" si="0"/>
        <v/>
      </c>
      <c r="K14" s="74" t="str">
        <f t="shared" si="1"/>
        <v/>
      </c>
      <c r="L14" s="74">
        <f t="shared" si="0"/>
        <v>1</v>
      </c>
      <c r="M14" s="74">
        <f t="shared" si="1"/>
        <v>1</v>
      </c>
      <c r="N14" s="74">
        <f t="shared" si="0"/>
        <v>1</v>
      </c>
      <c r="O14" s="74">
        <f t="shared" si="1"/>
        <v>1</v>
      </c>
      <c r="P14" s="74">
        <f t="shared" si="0"/>
        <v>1</v>
      </c>
      <c r="Q14" s="74">
        <f t="shared" si="1"/>
        <v>1</v>
      </c>
      <c r="R14" s="74">
        <f t="shared" si="1"/>
        <v>1</v>
      </c>
    </row>
    <row r="15" spans="2:18" outlineLevel="1" x14ac:dyDescent="0.45">
      <c r="B15" s="58" t="s">
        <v>132</v>
      </c>
      <c r="C15" s="92" t="s">
        <v>115</v>
      </c>
      <c r="D15" s="93" t="s">
        <v>133</v>
      </c>
      <c r="E15" s="72" t="s">
        <v>12</v>
      </c>
      <c r="F15" s="72" t="s">
        <v>114</v>
      </c>
      <c r="G15" s="73">
        <f>+G6</f>
        <v>45951</v>
      </c>
      <c r="H15" s="73">
        <f>+G15+8</f>
        <v>45959</v>
      </c>
      <c r="I15" s="87"/>
      <c r="J15" s="74">
        <f t="shared" si="0"/>
        <v>1</v>
      </c>
      <c r="K15" s="74">
        <f t="shared" si="1"/>
        <v>1</v>
      </c>
      <c r="L15" s="74">
        <f t="shared" si="0"/>
        <v>1</v>
      </c>
      <c r="M15" s="74">
        <f t="shared" si="1"/>
        <v>1</v>
      </c>
      <c r="N15" s="74">
        <f t="shared" si="0"/>
        <v>1</v>
      </c>
      <c r="O15" s="74">
        <f t="shared" si="1"/>
        <v>1</v>
      </c>
      <c r="P15" s="74">
        <f t="shared" si="0"/>
        <v>1</v>
      </c>
      <c r="Q15" s="74">
        <f t="shared" si="1"/>
        <v>1</v>
      </c>
      <c r="R15" s="74">
        <f t="shared" si="1"/>
        <v>1</v>
      </c>
    </row>
    <row r="16" spans="2:18" outlineLevel="1" x14ac:dyDescent="0.45">
      <c r="B16" s="58" t="s">
        <v>134</v>
      </c>
      <c r="C16" s="92" t="s">
        <v>115</v>
      </c>
      <c r="D16" s="93" t="s">
        <v>135</v>
      </c>
      <c r="E16" s="72" t="s">
        <v>12</v>
      </c>
      <c r="F16" s="72" t="s">
        <v>114</v>
      </c>
      <c r="G16" s="73">
        <f>+G6+2</f>
        <v>45953</v>
      </c>
      <c r="H16" s="73">
        <f>+G16+6</f>
        <v>45959</v>
      </c>
      <c r="I16" s="87"/>
      <c r="J16" s="74" t="str">
        <f t="shared" si="0"/>
        <v/>
      </c>
      <c r="K16" s="74" t="str">
        <f t="shared" si="1"/>
        <v/>
      </c>
      <c r="L16" s="74">
        <f t="shared" si="0"/>
        <v>1</v>
      </c>
      <c r="M16" s="74">
        <f t="shared" si="1"/>
        <v>1</v>
      </c>
      <c r="N16" s="74">
        <f t="shared" si="0"/>
        <v>1</v>
      </c>
      <c r="O16" s="74">
        <f t="shared" si="1"/>
        <v>1</v>
      </c>
      <c r="P16" s="74">
        <f t="shared" si="0"/>
        <v>1</v>
      </c>
      <c r="Q16" s="74">
        <f t="shared" si="1"/>
        <v>1</v>
      </c>
      <c r="R16" s="74">
        <f t="shared" si="1"/>
        <v>1</v>
      </c>
    </row>
    <row r="17" spans="2:18" outlineLevel="1" x14ac:dyDescent="0.45">
      <c r="B17" s="58" t="s">
        <v>136</v>
      </c>
      <c r="C17" s="94" t="s">
        <v>137</v>
      </c>
      <c r="D17" s="93" t="s">
        <v>138</v>
      </c>
      <c r="E17" s="72" t="s">
        <v>12</v>
      </c>
      <c r="F17" s="72" t="s">
        <v>114</v>
      </c>
      <c r="G17" s="73">
        <f>+G6+1</f>
        <v>45952</v>
      </c>
      <c r="H17" s="73">
        <f>+G17+3</f>
        <v>45955</v>
      </c>
      <c r="I17" s="87"/>
      <c r="J17" s="74" t="str">
        <f t="shared" ref="J17:R17" si="2">+IF(AND($G17&lt;=J$4,J$4&lt;=$H17),1,"")</f>
        <v/>
      </c>
      <c r="K17" s="74">
        <f t="shared" si="2"/>
        <v>1</v>
      </c>
      <c r="L17" s="74">
        <f t="shared" si="2"/>
        <v>1</v>
      </c>
      <c r="M17" s="74">
        <f t="shared" si="2"/>
        <v>1</v>
      </c>
      <c r="N17" s="74">
        <f t="shared" si="2"/>
        <v>1</v>
      </c>
      <c r="O17" s="74" t="str">
        <f t="shared" si="2"/>
        <v/>
      </c>
      <c r="P17" s="74" t="str">
        <f t="shared" si="2"/>
        <v/>
      </c>
      <c r="Q17" s="74" t="str">
        <f t="shared" si="2"/>
        <v/>
      </c>
      <c r="R17" s="74" t="str">
        <f t="shared" si="2"/>
        <v/>
      </c>
    </row>
    <row r="18" spans="2:18" s="47" customFormat="1" outlineLevel="1" x14ac:dyDescent="0.45">
      <c r="B18" s="75" t="s">
        <v>139</v>
      </c>
      <c r="C18" s="76" t="s">
        <v>140</v>
      </c>
      <c r="D18" s="77" t="s">
        <v>141</v>
      </c>
      <c r="E18" s="75" t="s">
        <v>12</v>
      </c>
      <c r="F18" s="89" t="s">
        <v>114</v>
      </c>
      <c r="G18" s="91">
        <f>+MIN(G19:G21)</f>
        <v>45951</v>
      </c>
      <c r="H18" s="91">
        <f>+MAX(H19:H21)</f>
        <v>45957</v>
      </c>
      <c r="I18" s="61"/>
      <c r="J18" s="88"/>
      <c r="K18" s="88"/>
      <c r="L18" s="88"/>
      <c r="M18" s="88"/>
      <c r="N18" s="88"/>
      <c r="O18" s="88"/>
      <c r="P18" s="88"/>
      <c r="Q18" s="74"/>
      <c r="R18" s="74"/>
    </row>
    <row r="19" spans="2:18" ht="37.5" outlineLevel="1" x14ac:dyDescent="0.45">
      <c r="B19" s="58" t="s">
        <v>45</v>
      </c>
      <c r="C19" s="92" t="s">
        <v>115</v>
      </c>
      <c r="D19" s="93" t="s">
        <v>142</v>
      </c>
      <c r="E19" s="72" t="s">
        <v>12</v>
      </c>
      <c r="F19" s="72" t="s">
        <v>114</v>
      </c>
      <c r="G19" s="73">
        <f>+G6</f>
        <v>45951</v>
      </c>
      <c r="H19" s="73">
        <f>+G19+2</f>
        <v>45953</v>
      </c>
      <c r="I19" s="87"/>
      <c r="J19" s="74">
        <f t="shared" si="0"/>
        <v>1</v>
      </c>
      <c r="K19" s="74">
        <f t="shared" si="1"/>
        <v>1</v>
      </c>
      <c r="L19" s="74">
        <f t="shared" si="0"/>
        <v>1</v>
      </c>
      <c r="M19" s="74" t="str">
        <f t="shared" si="1"/>
        <v/>
      </c>
      <c r="N19" s="74" t="str">
        <f t="shared" si="0"/>
        <v/>
      </c>
      <c r="O19" s="74" t="str">
        <f t="shared" si="1"/>
        <v/>
      </c>
      <c r="P19" s="74" t="str">
        <f t="shared" si="0"/>
        <v/>
      </c>
      <c r="Q19" s="74" t="str">
        <f t="shared" si="1"/>
        <v/>
      </c>
      <c r="R19" s="74" t="str">
        <f t="shared" si="1"/>
        <v/>
      </c>
    </row>
    <row r="20" spans="2:18" outlineLevel="1" x14ac:dyDescent="0.45">
      <c r="B20" s="58" t="s">
        <v>47</v>
      </c>
      <c r="C20" s="94" t="s">
        <v>137</v>
      </c>
      <c r="D20" s="93" t="s">
        <v>143</v>
      </c>
      <c r="E20" s="72" t="s">
        <v>12</v>
      </c>
      <c r="F20" s="72" t="s">
        <v>114</v>
      </c>
      <c r="G20" s="73">
        <f>+H19</f>
        <v>45953</v>
      </c>
      <c r="H20" s="73">
        <f>+G20+2</f>
        <v>45955</v>
      </c>
      <c r="I20" s="87"/>
      <c r="J20" s="74" t="str">
        <f t="shared" ref="J20:R20" si="3">+IF(AND($G20&lt;=J$4,J$4&lt;=$H20),1,"")</f>
        <v/>
      </c>
      <c r="K20" s="74" t="str">
        <f t="shared" si="3"/>
        <v/>
      </c>
      <c r="L20" s="74">
        <f t="shared" si="3"/>
        <v>1</v>
      </c>
      <c r="M20" s="74">
        <f t="shared" si="3"/>
        <v>1</v>
      </c>
      <c r="N20" s="74">
        <f t="shared" si="3"/>
        <v>1</v>
      </c>
      <c r="O20" s="74" t="str">
        <f t="shared" si="3"/>
        <v/>
      </c>
      <c r="P20" s="74" t="str">
        <f t="shared" si="3"/>
        <v/>
      </c>
      <c r="Q20" s="74" t="str">
        <f t="shared" si="3"/>
        <v/>
      </c>
      <c r="R20" s="74" t="str">
        <f t="shared" si="3"/>
        <v/>
      </c>
    </row>
    <row r="21" spans="2:18" ht="37.5" outlineLevel="1" x14ac:dyDescent="0.45">
      <c r="B21" s="58" t="s">
        <v>50</v>
      </c>
      <c r="C21" s="92" t="s">
        <v>144</v>
      </c>
      <c r="D21" s="93" t="s">
        <v>145</v>
      </c>
      <c r="E21" s="72" t="s">
        <v>12</v>
      </c>
      <c r="F21" s="72" t="s">
        <v>114</v>
      </c>
      <c r="G21" s="73">
        <f>+G6</f>
        <v>45951</v>
      </c>
      <c r="H21" s="73">
        <f>+G21+6</f>
        <v>45957</v>
      </c>
      <c r="I21" s="87"/>
      <c r="J21" s="74">
        <f t="shared" si="0"/>
        <v>1</v>
      </c>
      <c r="K21" s="74">
        <f t="shared" si="0"/>
        <v>1</v>
      </c>
      <c r="L21" s="74">
        <f t="shared" si="0"/>
        <v>1</v>
      </c>
      <c r="M21" s="74">
        <f t="shared" si="0"/>
        <v>1</v>
      </c>
      <c r="N21" s="74">
        <f t="shared" si="0"/>
        <v>1</v>
      </c>
      <c r="O21" s="74">
        <f t="shared" si="0"/>
        <v>1</v>
      </c>
      <c r="P21" s="74">
        <f t="shared" si="0"/>
        <v>1</v>
      </c>
      <c r="Q21" s="74" t="str">
        <f t="shared" si="0"/>
        <v/>
      </c>
      <c r="R21" s="74" t="str">
        <f t="shared" si="0"/>
        <v/>
      </c>
    </row>
    <row r="22" spans="2:18" outlineLevel="1" x14ac:dyDescent="0.45">
      <c r="B22" s="75" t="s">
        <v>146</v>
      </c>
      <c r="C22" s="76" t="s">
        <v>147</v>
      </c>
      <c r="D22" s="77" t="s">
        <v>148</v>
      </c>
      <c r="E22" s="75" t="s">
        <v>12</v>
      </c>
      <c r="F22" s="89" t="s">
        <v>114</v>
      </c>
      <c r="G22" s="91">
        <f>+MIN(G23:G28)</f>
        <v>45951</v>
      </c>
      <c r="H22" s="91">
        <f>+MAX(H23:H28)</f>
        <v>45959</v>
      </c>
      <c r="I22" s="61"/>
      <c r="J22" s="88"/>
      <c r="K22" s="88"/>
      <c r="L22" s="88"/>
      <c r="M22" s="88"/>
      <c r="N22" s="88"/>
      <c r="O22" s="88"/>
      <c r="P22" s="88"/>
      <c r="Q22" s="88"/>
      <c r="R22" s="88"/>
    </row>
    <row r="23" spans="2:18" outlineLevel="1" x14ac:dyDescent="0.45">
      <c r="B23" s="58" t="s">
        <v>67</v>
      </c>
      <c r="C23" s="92" t="s">
        <v>115</v>
      </c>
      <c r="D23" s="93" t="s">
        <v>149</v>
      </c>
      <c r="E23" s="72" t="s">
        <v>12</v>
      </c>
      <c r="F23" s="72" t="s">
        <v>114</v>
      </c>
      <c r="G23" s="73">
        <f>+G6</f>
        <v>45951</v>
      </c>
      <c r="H23" s="73">
        <f>+G23+8</f>
        <v>45959</v>
      </c>
      <c r="I23" s="87"/>
      <c r="J23" s="74">
        <f t="shared" ref="J23:R25" si="4">+IF(AND($G23&lt;=J$4,J$4&lt;=$H23),1,"")</f>
        <v>1</v>
      </c>
      <c r="K23" s="74">
        <f t="shared" si="4"/>
        <v>1</v>
      </c>
      <c r="L23" s="74">
        <f t="shared" si="4"/>
        <v>1</v>
      </c>
      <c r="M23" s="74">
        <f t="shared" si="4"/>
        <v>1</v>
      </c>
      <c r="N23" s="74">
        <f t="shared" si="4"/>
        <v>1</v>
      </c>
      <c r="O23" s="74">
        <f t="shared" si="4"/>
        <v>1</v>
      </c>
      <c r="P23" s="74">
        <f t="shared" si="4"/>
        <v>1</v>
      </c>
      <c r="Q23" s="74">
        <f t="shared" si="4"/>
        <v>1</v>
      </c>
      <c r="R23" s="74">
        <f t="shared" si="4"/>
        <v>1</v>
      </c>
    </row>
    <row r="24" spans="2:18" outlineLevel="1" x14ac:dyDescent="0.45">
      <c r="B24" s="58" t="s">
        <v>69</v>
      </c>
      <c r="C24" s="92" t="s">
        <v>115</v>
      </c>
      <c r="D24" s="93" t="s">
        <v>150</v>
      </c>
      <c r="E24" s="72" t="s">
        <v>12</v>
      </c>
      <c r="F24" s="72" t="s">
        <v>114</v>
      </c>
      <c r="G24" s="73">
        <f>+G23</f>
        <v>45951</v>
      </c>
      <c r="H24" s="73">
        <f>+H23</f>
        <v>45959</v>
      </c>
      <c r="I24" s="87"/>
      <c r="J24" s="74">
        <f t="shared" si="4"/>
        <v>1</v>
      </c>
      <c r="K24" s="74">
        <f t="shared" si="4"/>
        <v>1</v>
      </c>
      <c r="L24" s="74">
        <f t="shared" si="4"/>
        <v>1</v>
      </c>
      <c r="M24" s="74">
        <f t="shared" si="4"/>
        <v>1</v>
      </c>
      <c r="N24" s="74">
        <f t="shared" si="4"/>
        <v>1</v>
      </c>
      <c r="O24" s="74">
        <f t="shared" si="4"/>
        <v>1</v>
      </c>
      <c r="P24" s="74">
        <f t="shared" si="4"/>
        <v>1</v>
      </c>
      <c r="Q24" s="74">
        <f t="shared" si="4"/>
        <v>1</v>
      </c>
      <c r="R24" s="74">
        <f t="shared" si="4"/>
        <v>1</v>
      </c>
    </row>
    <row r="25" spans="2:18" outlineLevel="1" x14ac:dyDescent="0.45">
      <c r="B25" s="58" t="s">
        <v>75</v>
      </c>
      <c r="C25" s="92" t="s">
        <v>115</v>
      </c>
      <c r="D25" s="93" t="s">
        <v>151</v>
      </c>
      <c r="E25" s="72" t="s">
        <v>12</v>
      </c>
      <c r="F25" s="72" t="s">
        <v>114</v>
      </c>
      <c r="G25" s="73">
        <f>+G6+4</f>
        <v>45955</v>
      </c>
      <c r="H25" s="73">
        <f>+G25+4</f>
        <v>45959</v>
      </c>
      <c r="I25" s="87"/>
      <c r="J25" s="74" t="str">
        <f t="shared" si="4"/>
        <v/>
      </c>
      <c r="K25" s="74" t="str">
        <f t="shared" si="4"/>
        <v/>
      </c>
      <c r="L25" s="74" t="str">
        <f t="shared" si="4"/>
        <v/>
      </c>
      <c r="M25" s="74" t="str">
        <f t="shared" si="4"/>
        <v/>
      </c>
      <c r="N25" s="74">
        <f t="shared" si="4"/>
        <v>1</v>
      </c>
      <c r="O25" s="74">
        <f t="shared" si="4"/>
        <v>1</v>
      </c>
      <c r="P25" s="74">
        <f t="shared" si="4"/>
        <v>1</v>
      </c>
      <c r="Q25" s="74">
        <f t="shared" si="4"/>
        <v>1</v>
      </c>
      <c r="R25" s="74">
        <f t="shared" si="4"/>
        <v>1</v>
      </c>
    </row>
    <row r="26" spans="2:18" outlineLevel="1" x14ac:dyDescent="0.45">
      <c r="B26" s="58" t="s">
        <v>80</v>
      </c>
      <c r="C26" s="94" t="s">
        <v>152</v>
      </c>
      <c r="D26" s="93" t="s">
        <v>153</v>
      </c>
      <c r="E26" s="72" t="s">
        <v>12</v>
      </c>
      <c r="F26" s="72" t="s">
        <v>114</v>
      </c>
      <c r="G26" s="73">
        <f>+G25</f>
        <v>45955</v>
      </c>
      <c r="H26" s="73">
        <f>+G26+2</f>
        <v>45957</v>
      </c>
      <c r="I26" s="87"/>
      <c r="J26" s="74" t="str">
        <f t="shared" si="0"/>
        <v/>
      </c>
      <c r="K26" s="74" t="str">
        <f t="shared" si="0"/>
        <v/>
      </c>
      <c r="L26" s="74" t="str">
        <f t="shared" si="0"/>
        <v/>
      </c>
      <c r="M26" s="74" t="str">
        <f t="shared" si="0"/>
        <v/>
      </c>
      <c r="N26" s="74">
        <f t="shared" si="0"/>
        <v>1</v>
      </c>
      <c r="O26" s="74">
        <f t="shared" si="0"/>
        <v>1</v>
      </c>
      <c r="P26" s="74">
        <f t="shared" si="0"/>
        <v>1</v>
      </c>
      <c r="Q26" s="74" t="str">
        <f t="shared" si="0"/>
        <v/>
      </c>
      <c r="R26" s="74" t="str">
        <f t="shared" si="0"/>
        <v/>
      </c>
    </row>
    <row r="27" spans="2:18" outlineLevel="1" x14ac:dyDescent="0.45">
      <c r="B27" s="58" t="s">
        <v>82</v>
      </c>
      <c r="C27" s="94" t="s">
        <v>137</v>
      </c>
      <c r="D27" s="93" t="s">
        <v>153</v>
      </c>
      <c r="E27" s="72" t="s">
        <v>12</v>
      </c>
      <c r="F27" s="72" t="s">
        <v>114</v>
      </c>
      <c r="G27" s="73">
        <f>+G26+1</f>
        <v>45956</v>
      </c>
      <c r="H27" s="73">
        <f>+G27+2</f>
        <v>45958</v>
      </c>
      <c r="I27" s="87"/>
      <c r="J27" s="74" t="str">
        <f t="shared" si="0"/>
        <v/>
      </c>
      <c r="K27" s="74" t="str">
        <f t="shared" si="0"/>
        <v/>
      </c>
      <c r="L27" s="74" t="str">
        <f t="shared" si="0"/>
        <v/>
      </c>
      <c r="M27" s="74" t="str">
        <f t="shared" si="0"/>
        <v/>
      </c>
      <c r="N27" s="74" t="str">
        <f t="shared" si="0"/>
        <v/>
      </c>
      <c r="O27" s="74">
        <f t="shared" si="0"/>
        <v>1</v>
      </c>
      <c r="P27" s="74">
        <f t="shared" si="0"/>
        <v>1</v>
      </c>
      <c r="Q27" s="74">
        <f t="shared" si="0"/>
        <v>1</v>
      </c>
      <c r="R27" s="74" t="str">
        <f t="shared" si="0"/>
        <v/>
      </c>
    </row>
    <row r="28" spans="2:18" ht="25" outlineLevel="1" x14ac:dyDescent="0.45">
      <c r="B28" s="58" t="s">
        <v>84</v>
      </c>
      <c r="C28" s="92" t="s">
        <v>144</v>
      </c>
      <c r="D28" s="93" t="s">
        <v>154</v>
      </c>
      <c r="E28" s="72" t="s">
        <v>12</v>
      </c>
      <c r="F28" s="72" t="s">
        <v>114</v>
      </c>
      <c r="G28" s="73">
        <f>+G6+4</f>
        <v>45955</v>
      </c>
      <c r="H28" s="73">
        <f>+G28+4</f>
        <v>45959</v>
      </c>
      <c r="I28" s="87"/>
      <c r="J28" s="74" t="str">
        <f t="shared" ref="J28:R28" si="5">+IF(AND($G28&lt;=J$4,J$4&lt;=$H28),1,"")</f>
        <v/>
      </c>
      <c r="K28" s="74" t="str">
        <f t="shared" si="5"/>
        <v/>
      </c>
      <c r="L28" s="74" t="str">
        <f t="shared" si="5"/>
        <v/>
      </c>
      <c r="M28" s="74" t="str">
        <f t="shared" si="5"/>
        <v/>
      </c>
      <c r="N28" s="74">
        <f t="shared" si="5"/>
        <v>1</v>
      </c>
      <c r="O28" s="74">
        <f t="shared" si="5"/>
        <v>1</v>
      </c>
      <c r="P28" s="74">
        <f t="shared" si="5"/>
        <v>1</v>
      </c>
      <c r="Q28" s="74">
        <f t="shared" si="5"/>
        <v>1</v>
      </c>
      <c r="R28" s="74">
        <f t="shared" si="5"/>
        <v>1</v>
      </c>
    </row>
    <row r="29" spans="2:18" x14ac:dyDescent="0.45">
      <c r="B29" s="41" t="s">
        <v>107</v>
      </c>
    </row>
    <row r="30" spans="2:18" x14ac:dyDescent="0.45">
      <c r="B30" s="44" t="s">
        <v>155</v>
      </c>
    </row>
    <row r="31" spans="2:18" x14ac:dyDescent="0.45">
      <c r="B31" s="44" t="s">
        <v>109</v>
      </c>
    </row>
    <row r="32" spans="2:18" x14ac:dyDescent="0.45">
      <c r="B32" s="44"/>
    </row>
  </sheetData>
  <phoneticPr fontId="9" type="noConversion"/>
  <conditionalFormatting sqref="J5:R28">
    <cfRule type="cellIs" dxfId="6" priority="4" stopIfTrue="1" operator="equal">
      <formula>1</formula>
    </cfRule>
  </conditionalFormatting>
  <conditionalFormatting sqref="J6:R17 J19:R21 J23:R28">
    <cfRule type="cellIs" dxfId="5" priority="2" operator="equal">
      <formula>1</formula>
    </cfRule>
  </conditionalFormatting>
  <conditionalFormatting sqref="P18:R18">
    <cfRule type="cellIs" dxfId="4" priority="1" operator="equal">
      <formula>1</formula>
    </cfRule>
  </conditionalFormatting>
  <pageMargins left="0.25" right="0.25" top="0.75" bottom="0.75" header="0.3" footer="0.3"/>
  <pageSetup paperSize="9" scale="6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5492D-6FB2-4B1E-B972-E2EBABA7CEA5}">
  <sheetPr>
    <pageSetUpPr fitToPage="1"/>
  </sheetPr>
  <dimension ref="B3:P35"/>
  <sheetViews>
    <sheetView showGridLines="0" tabSelected="1" zoomScale="85" zoomScaleNormal="85" zoomScaleSheetLayoutView="55" workbookViewId="0">
      <pane xSplit="4" ySplit="1" topLeftCell="E22" activePane="bottomRight" state="frozen"/>
      <selection pane="topRight" activeCell="E1" sqref="E1"/>
      <selection pane="bottomLeft" activeCell="A5" sqref="A5"/>
      <selection pane="bottomRight" activeCell="C31" sqref="C31"/>
    </sheetView>
  </sheetViews>
  <sheetFormatPr baseColWidth="10" defaultColWidth="11.54296875" defaultRowHeight="16.5" x14ac:dyDescent="0.45"/>
  <cols>
    <col min="1" max="1" width="11.54296875" style="1"/>
    <col min="2" max="2" width="11.54296875" style="3"/>
    <col min="3" max="3" width="99.7265625" style="3" bestFit="1" customWidth="1"/>
    <col min="4" max="4" width="4.1796875" style="1" bestFit="1" customWidth="1"/>
    <col min="5" max="6" width="8.81640625" style="3" customWidth="1"/>
    <col min="7" max="7" width="14.26953125" style="3" customWidth="1"/>
    <col min="8" max="15" width="4.7265625" style="7" customWidth="1"/>
    <col min="16" max="16" width="4.7265625" style="1" customWidth="1"/>
    <col min="17" max="16384" width="11.54296875" style="1"/>
  </cols>
  <sheetData>
    <row r="3" spans="2:16" x14ac:dyDescent="0.45">
      <c r="B3" s="104"/>
      <c r="C3" s="105"/>
      <c r="D3" s="106"/>
      <c r="E3" s="105"/>
      <c r="F3" s="105"/>
      <c r="G3" s="105"/>
      <c r="H3" s="107"/>
      <c r="I3" s="107"/>
      <c r="J3" s="107"/>
      <c r="K3" s="107"/>
      <c r="L3" s="107"/>
      <c r="M3" s="107"/>
      <c r="N3" s="107"/>
      <c r="O3" s="107"/>
      <c r="P3" s="108"/>
    </row>
    <row r="4" spans="2:16" x14ac:dyDescent="0.45">
      <c r="B4" s="109" t="s">
        <v>156</v>
      </c>
      <c r="C4" s="110"/>
      <c r="D4" s="111"/>
      <c r="E4" s="111"/>
      <c r="F4" s="111"/>
      <c r="G4" s="111"/>
      <c r="H4" s="112"/>
      <c r="I4" s="112"/>
      <c r="J4" s="112"/>
      <c r="K4" s="112"/>
      <c r="L4" s="112"/>
      <c r="M4" s="112"/>
      <c r="N4" s="112"/>
      <c r="O4" s="112"/>
      <c r="P4" s="113"/>
    </row>
    <row r="5" spans="2:16" ht="75" customHeight="1" x14ac:dyDescent="0.45">
      <c r="B5" s="95" t="s">
        <v>2</v>
      </c>
      <c r="C5" s="96" t="s">
        <v>4</v>
      </c>
      <c r="D5" s="95" t="s">
        <v>157</v>
      </c>
      <c r="E5" s="95" t="s">
        <v>7</v>
      </c>
      <c r="F5" s="95" t="s">
        <v>8</v>
      </c>
      <c r="G5" s="100" t="s">
        <v>158</v>
      </c>
      <c r="H5" s="101">
        <v>45951</v>
      </c>
      <c r="I5" s="101">
        <f t="shared" ref="I5" si="0">+H5+1</f>
        <v>45952</v>
      </c>
      <c r="J5" s="101">
        <f t="shared" ref="J5" si="1">+I5+1</f>
        <v>45953</v>
      </c>
      <c r="K5" s="101">
        <f t="shared" ref="K5" si="2">+J5+1</f>
        <v>45954</v>
      </c>
      <c r="L5" s="101">
        <f t="shared" ref="L5" si="3">+K5+1</f>
        <v>45955</v>
      </c>
      <c r="M5" s="101">
        <f t="shared" ref="M5" si="4">+L5+1</f>
        <v>45956</v>
      </c>
      <c r="N5" s="101">
        <f t="shared" ref="N5:P5" si="5">+M5+1</f>
        <v>45957</v>
      </c>
      <c r="O5" s="101">
        <f t="shared" si="5"/>
        <v>45958</v>
      </c>
      <c r="P5" s="101">
        <f t="shared" si="5"/>
        <v>45959</v>
      </c>
    </row>
    <row r="6" spans="2:16" x14ac:dyDescent="0.45">
      <c r="B6" s="98" t="s">
        <v>111</v>
      </c>
      <c r="C6" s="99" t="s">
        <v>159</v>
      </c>
      <c r="D6" s="98"/>
      <c r="E6" s="98"/>
      <c r="F6" s="98"/>
      <c r="G6" s="98"/>
      <c r="H6" s="101"/>
      <c r="I6" s="101"/>
      <c r="J6" s="101"/>
      <c r="K6" s="101"/>
      <c r="L6" s="101"/>
      <c r="M6" s="101"/>
      <c r="N6" s="101"/>
      <c r="O6" s="101"/>
      <c r="P6" s="101"/>
    </row>
    <row r="7" spans="2:16" x14ac:dyDescent="0.45">
      <c r="B7" s="4" t="s">
        <v>14</v>
      </c>
      <c r="C7" s="5" t="s">
        <v>160</v>
      </c>
      <c r="D7" s="4">
        <v>1</v>
      </c>
      <c r="E7" s="103">
        <v>0.33333333333333331</v>
      </c>
      <c r="F7" s="103">
        <v>0.41666666666666669</v>
      </c>
      <c r="G7" s="6">
        <f>+H5</f>
        <v>45951</v>
      </c>
      <c r="H7" s="81"/>
      <c r="I7" s="71"/>
      <c r="J7" s="71"/>
      <c r="K7" s="71"/>
      <c r="L7" s="71"/>
      <c r="M7" s="71"/>
      <c r="N7" s="71"/>
      <c r="O7" s="71"/>
      <c r="P7" s="71"/>
    </row>
    <row r="8" spans="2:16" x14ac:dyDescent="0.45">
      <c r="B8" s="4" t="s">
        <v>16</v>
      </c>
      <c r="C8" s="5" t="s">
        <v>161</v>
      </c>
      <c r="D8" s="4">
        <v>1</v>
      </c>
      <c r="E8" s="103">
        <v>0.41666666666666669</v>
      </c>
      <c r="F8" s="103">
        <v>0.45833333333333337</v>
      </c>
      <c r="G8" s="6">
        <f>+G7</f>
        <v>45951</v>
      </c>
      <c r="H8" s="81"/>
      <c r="I8" s="71"/>
      <c r="J8" s="71"/>
      <c r="K8" s="71"/>
      <c r="L8" s="71"/>
      <c r="M8" s="71"/>
      <c r="N8" s="71"/>
      <c r="O8" s="71"/>
      <c r="P8" s="71"/>
    </row>
    <row r="9" spans="2:16" x14ac:dyDescent="0.45">
      <c r="B9" s="4" t="s">
        <v>23</v>
      </c>
      <c r="C9" s="5" t="s">
        <v>118</v>
      </c>
      <c r="D9" s="4">
        <v>1</v>
      </c>
      <c r="E9" s="103">
        <v>0.45833333333333337</v>
      </c>
      <c r="F9" s="103">
        <v>0.54166666666666674</v>
      </c>
      <c r="G9" s="6">
        <f>+G8</f>
        <v>45951</v>
      </c>
      <c r="H9" s="81"/>
      <c r="I9" s="71"/>
      <c r="J9" s="71"/>
      <c r="K9" s="71"/>
      <c r="L9" s="71"/>
      <c r="M9" s="71"/>
      <c r="N9" s="71"/>
      <c r="O9" s="71"/>
      <c r="P9" s="71"/>
    </row>
    <row r="10" spans="2:16" x14ac:dyDescent="0.45">
      <c r="B10" s="4" t="s">
        <v>30</v>
      </c>
      <c r="C10" s="5" t="s">
        <v>162</v>
      </c>
      <c r="D10" s="4">
        <v>1</v>
      </c>
      <c r="E10" s="103">
        <v>0.54166666666666674</v>
      </c>
      <c r="F10" s="103" t="s">
        <v>163</v>
      </c>
      <c r="G10" s="6">
        <f>+G9</f>
        <v>45951</v>
      </c>
      <c r="H10" s="81"/>
      <c r="I10" s="71"/>
      <c r="J10" s="71"/>
      <c r="K10" s="71"/>
      <c r="L10" s="71"/>
      <c r="M10" s="71"/>
      <c r="N10" s="71"/>
      <c r="O10" s="71"/>
      <c r="P10" s="71"/>
    </row>
    <row r="11" spans="2:16" x14ac:dyDescent="0.45">
      <c r="B11" s="4" t="s">
        <v>122</v>
      </c>
      <c r="C11" s="5" t="s">
        <v>164</v>
      </c>
      <c r="D11" s="4">
        <v>1</v>
      </c>
      <c r="E11" s="103" t="s">
        <v>163</v>
      </c>
      <c r="F11" s="103" t="s">
        <v>163</v>
      </c>
      <c r="G11" s="6">
        <f>+G10</f>
        <v>45951</v>
      </c>
      <c r="H11" s="81"/>
      <c r="I11" s="71"/>
      <c r="J11" s="71"/>
      <c r="K11" s="71"/>
      <c r="L11" s="71"/>
      <c r="M11" s="71"/>
      <c r="N11" s="71"/>
      <c r="O11" s="71"/>
      <c r="P11" s="71"/>
    </row>
    <row r="12" spans="2:16" x14ac:dyDescent="0.45">
      <c r="B12" s="98" t="s">
        <v>139</v>
      </c>
      <c r="C12" s="99" t="s">
        <v>165</v>
      </c>
      <c r="D12" s="98"/>
      <c r="E12" s="98"/>
      <c r="F12" s="98"/>
      <c r="G12" s="98"/>
      <c r="H12" s="101"/>
      <c r="I12" s="101"/>
      <c r="J12" s="101"/>
      <c r="K12" s="101"/>
      <c r="L12" s="101"/>
      <c r="M12" s="101"/>
      <c r="N12" s="101"/>
      <c r="O12" s="101"/>
      <c r="P12" s="101"/>
    </row>
    <row r="13" spans="2:16" s="97" customFormat="1" x14ac:dyDescent="0.45">
      <c r="B13" s="4" t="s">
        <v>45</v>
      </c>
      <c r="C13" s="5" t="s">
        <v>166</v>
      </c>
      <c r="D13" s="4">
        <v>2</v>
      </c>
      <c r="E13" s="103">
        <v>0.33333333333333331</v>
      </c>
      <c r="F13" s="103">
        <v>0.83333333333333337</v>
      </c>
      <c r="G13" s="6">
        <f>+G11+1</f>
        <v>45952</v>
      </c>
      <c r="H13" s="71"/>
      <c r="I13" s="81"/>
      <c r="J13" s="71"/>
      <c r="K13" s="71"/>
      <c r="L13" s="71"/>
      <c r="M13" s="71"/>
      <c r="N13" s="71"/>
      <c r="O13" s="71"/>
      <c r="P13" s="71"/>
    </row>
    <row r="14" spans="2:16" x14ac:dyDescent="0.45">
      <c r="B14" s="98" t="s">
        <v>146</v>
      </c>
      <c r="C14" s="99" t="s">
        <v>167</v>
      </c>
      <c r="D14" s="98"/>
      <c r="E14" s="98"/>
      <c r="F14" s="98"/>
      <c r="G14" s="98"/>
      <c r="H14" s="101"/>
      <c r="I14" s="101"/>
      <c r="J14" s="101"/>
      <c r="K14" s="101"/>
      <c r="L14" s="101"/>
      <c r="M14" s="101"/>
      <c r="N14" s="101"/>
      <c r="O14" s="101"/>
      <c r="P14" s="101"/>
    </row>
    <row r="15" spans="2:16" s="97" customFormat="1" x14ac:dyDescent="0.45">
      <c r="B15" s="4" t="s">
        <v>67</v>
      </c>
      <c r="C15" s="5" t="s">
        <v>166</v>
      </c>
      <c r="D15" s="4">
        <v>3</v>
      </c>
      <c r="E15" s="103">
        <v>0.33333333333333331</v>
      </c>
      <c r="F15" s="103">
        <v>0.83333333333333337</v>
      </c>
      <c r="G15" s="6">
        <f>+G13+1</f>
        <v>45953</v>
      </c>
      <c r="H15" s="71"/>
      <c r="I15" s="71"/>
      <c r="J15" s="81"/>
      <c r="K15" s="71"/>
      <c r="L15" s="71"/>
      <c r="M15" s="71"/>
      <c r="N15" s="71"/>
      <c r="O15" s="71"/>
      <c r="P15" s="71"/>
    </row>
    <row r="16" spans="2:16" x14ac:dyDescent="0.45">
      <c r="B16" s="98" t="s">
        <v>168</v>
      </c>
      <c r="C16" s="99" t="s">
        <v>169</v>
      </c>
      <c r="D16" s="98"/>
      <c r="E16" s="98"/>
      <c r="F16" s="98"/>
      <c r="G16" s="98"/>
      <c r="H16" s="101"/>
      <c r="I16" s="101"/>
      <c r="J16" s="101"/>
      <c r="K16" s="101"/>
      <c r="L16" s="101"/>
      <c r="M16" s="101"/>
      <c r="N16" s="101"/>
      <c r="O16" s="101"/>
      <c r="P16" s="101"/>
    </row>
    <row r="17" spans="2:16" x14ac:dyDescent="0.45">
      <c r="B17" s="4" t="s">
        <v>87</v>
      </c>
      <c r="C17" s="5" t="s">
        <v>160</v>
      </c>
      <c r="D17" s="4">
        <v>4</v>
      </c>
      <c r="E17" s="103">
        <v>0.58333333333333337</v>
      </c>
      <c r="F17" s="103">
        <v>0.66666666666666663</v>
      </c>
      <c r="G17" s="6">
        <f>+G15+1</f>
        <v>45954</v>
      </c>
      <c r="H17" s="71"/>
      <c r="I17" s="71"/>
      <c r="J17" s="71"/>
      <c r="K17" s="81"/>
      <c r="L17" s="71"/>
      <c r="M17" s="71"/>
      <c r="N17" s="71"/>
      <c r="O17" s="71"/>
      <c r="P17" s="71"/>
    </row>
    <row r="18" spans="2:16" x14ac:dyDescent="0.45">
      <c r="B18" s="4" t="s">
        <v>89</v>
      </c>
      <c r="C18" s="5" t="s">
        <v>161</v>
      </c>
      <c r="D18" s="4">
        <v>4</v>
      </c>
      <c r="E18" s="103">
        <v>0.66666666666666663</v>
      </c>
      <c r="F18" s="103">
        <v>0.70833333333333326</v>
      </c>
      <c r="G18" s="6">
        <f>+G17</f>
        <v>45954</v>
      </c>
      <c r="H18" s="71"/>
      <c r="I18" s="71"/>
      <c r="J18" s="71"/>
      <c r="K18" s="81"/>
      <c r="L18" s="71"/>
      <c r="M18" s="71"/>
      <c r="N18" s="71"/>
      <c r="O18" s="71"/>
      <c r="P18" s="71"/>
    </row>
    <row r="19" spans="2:16" x14ac:dyDescent="0.45">
      <c r="B19" s="4" t="s">
        <v>95</v>
      </c>
      <c r="C19" s="5" t="s">
        <v>170</v>
      </c>
      <c r="D19" s="4">
        <v>4</v>
      </c>
      <c r="E19" s="103">
        <v>0.70833333333333326</v>
      </c>
      <c r="F19" s="103">
        <v>0.79166666666666663</v>
      </c>
      <c r="G19" s="6">
        <f t="shared" ref="G19:G21" si="6">+G18</f>
        <v>45954</v>
      </c>
      <c r="H19" s="71"/>
      <c r="I19" s="71"/>
      <c r="J19" s="71"/>
      <c r="K19" s="81"/>
      <c r="L19" s="71"/>
      <c r="M19" s="71"/>
      <c r="N19" s="71"/>
      <c r="O19" s="71"/>
      <c r="P19" s="71"/>
    </row>
    <row r="20" spans="2:16" x14ac:dyDescent="0.45">
      <c r="B20" s="4" t="s">
        <v>105</v>
      </c>
      <c r="C20" s="5" t="s">
        <v>162</v>
      </c>
      <c r="D20" s="4">
        <v>4</v>
      </c>
      <c r="E20" s="103">
        <v>0.79166666666666663</v>
      </c>
      <c r="F20" s="103">
        <v>0.83333333333333326</v>
      </c>
      <c r="G20" s="6">
        <f t="shared" si="6"/>
        <v>45954</v>
      </c>
      <c r="H20" s="102"/>
      <c r="I20" s="102"/>
      <c r="J20" s="102"/>
      <c r="K20" s="114"/>
      <c r="L20" s="102"/>
      <c r="M20" s="102"/>
      <c r="N20" s="102"/>
      <c r="O20" s="102"/>
      <c r="P20" s="102"/>
    </row>
    <row r="21" spans="2:16" x14ac:dyDescent="0.45">
      <c r="B21" s="4" t="s">
        <v>171</v>
      </c>
      <c r="C21" s="5" t="s">
        <v>172</v>
      </c>
      <c r="D21" s="4">
        <v>4</v>
      </c>
      <c r="E21" s="103">
        <v>0.83333333333333326</v>
      </c>
      <c r="F21" s="103">
        <v>0.83333333333333326</v>
      </c>
      <c r="G21" s="6">
        <f t="shared" si="6"/>
        <v>45954</v>
      </c>
      <c r="H21" s="102"/>
      <c r="I21" s="102"/>
      <c r="J21" s="102"/>
      <c r="K21" s="114"/>
      <c r="L21" s="102"/>
      <c r="M21" s="102"/>
      <c r="N21" s="102"/>
      <c r="O21" s="102"/>
      <c r="P21" s="102"/>
    </row>
    <row r="22" spans="2:16" x14ac:dyDescent="0.45">
      <c r="B22" s="98" t="s">
        <v>173</v>
      </c>
      <c r="C22" s="99" t="s">
        <v>174</v>
      </c>
      <c r="D22" s="98"/>
      <c r="E22" s="98"/>
      <c r="F22" s="98"/>
      <c r="G22" s="98"/>
      <c r="H22" s="101"/>
      <c r="I22" s="101"/>
      <c r="J22" s="101"/>
      <c r="K22" s="101"/>
      <c r="L22" s="101"/>
      <c r="M22" s="101"/>
      <c r="N22" s="101"/>
      <c r="O22" s="101"/>
      <c r="P22" s="101"/>
    </row>
    <row r="23" spans="2:16" x14ac:dyDescent="0.45">
      <c r="B23" s="4" t="s">
        <v>175</v>
      </c>
      <c r="C23" s="5" t="s">
        <v>176</v>
      </c>
      <c r="D23" s="4">
        <v>5</v>
      </c>
      <c r="E23" s="103">
        <v>0.33333333333333331</v>
      </c>
      <c r="F23" s="103">
        <v>0.83333333333333337</v>
      </c>
      <c r="G23" s="6">
        <f>+G21+1</f>
        <v>45955</v>
      </c>
      <c r="H23" s="102"/>
      <c r="I23" s="102"/>
      <c r="J23" s="102"/>
      <c r="K23" s="102"/>
      <c r="L23" s="114"/>
      <c r="M23" s="102"/>
      <c r="N23" s="102"/>
      <c r="O23" s="102"/>
      <c r="P23" s="102"/>
    </row>
    <row r="24" spans="2:16" x14ac:dyDescent="0.45">
      <c r="B24" s="4" t="s">
        <v>177</v>
      </c>
      <c r="C24" s="5" t="s">
        <v>178</v>
      </c>
      <c r="D24" s="4">
        <v>6</v>
      </c>
      <c r="E24" s="103">
        <v>0.33333333333333331</v>
      </c>
      <c r="F24" s="103">
        <v>0.83333333333333337</v>
      </c>
      <c r="G24" s="6">
        <f>+G23+1</f>
        <v>45956</v>
      </c>
      <c r="H24" s="102"/>
      <c r="I24" s="102"/>
      <c r="J24" s="102"/>
      <c r="K24" s="102"/>
      <c r="L24" s="102"/>
      <c r="M24" s="114"/>
      <c r="N24" s="102"/>
      <c r="O24" s="102"/>
      <c r="P24" s="102"/>
    </row>
    <row r="25" spans="2:16" x14ac:dyDescent="0.45">
      <c r="B25" s="98" t="s">
        <v>179</v>
      </c>
      <c r="C25" s="99" t="s">
        <v>180</v>
      </c>
      <c r="D25" s="98"/>
      <c r="E25" s="98"/>
      <c r="F25" s="98"/>
      <c r="G25" s="98"/>
      <c r="H25" s="101"/>
      <c r="I25" s="101"/>
      <c r="J25" s="101"/>
      <c r="K25" s="101"/>
      <c r="L25" s="101"/>
      <c r="M25" s="101"/>
      <c r="N25" s="101"/>
      <c r="O25" s="101"/>
      <c r="P25" s="101"/>
    </row>
    <row r="26" spans="2:16" x14ac:dyDescent="0.45">
      <c r="B26" s="4" t="s">
        <v>181</v>
      </c>
      <c r="C26" s="5" t="s">
        <v>182</v>
      </c>
      <c r="D26" s="4">
        <v>5</v>
      </c>
      <c r="E26" s="103">
        <v>0.54166666666666663</v>
      </c>
      <c r="F26" s="103">
        <v>0.83333333333333337</v>
      </c>
      <c r="G26" s="6">
        <f>+G23+1</f>
        <v>45956</v>
      </c>
      <c r="H26" s="102"/>
      <c r="I26" s="102"/>
      <c r="J26" s="102"/>
      <c r="K26" s="102"/>
      <c r="L26" s="102"/>
      <c r="M26" s="114"/>
      <c r="N26" s="102"/>
      <c r="O26" s="102"/>
      <c r="P26" s="102"/>
    </row>
    <row r="27" spans="2:16" x14ac:dyDescent="0.45">
      <c r="B27" s="4" t="s">
        <v>183</v>
      </c>
      <c r="C27" s="5" t="s">
        <v>182</v>
      </c>
      <c r="D27" s="4">
        <v>6</v>
      </c>
      <c r="E27" s="103">
        <v>0.33333333333333331</v>
      </c>
      <c r="F27" s="103">
        <v>0.83333333333333337</v>
      </c>
      <c r="G27" s="6">
        <f>+G24+1</f>
        <v>45957</v>
      </c>
      <c r="H27" s="102"/>
      <c r="I27" s="102"/>
      <c r="J27" s="102"/>
      <c r="K27" s="102"/>
      <c r="L27" s="102"/>
      <c r="M27" s="102"/>
      <c r="N27" s="114"/>
      <c r="O27" s="102"/>
      <c r="P27" s="102"/>
    </row>
    <row r="28" spans="2:16" x14ac:dyDescent="0.45">
      <c r="B28" s="4" t="s">
        <v>184</v>
      </c>
      <c r="C28" s="5" t="s">
        <v>182</v>
      </c>
      <c r="D28" s="4">
        <v>7</v>
      </c>
      <c r="E28" s="103">
        <v>0.33333333333333331</v>
      </c>
      <c r="F28" s="103">
        <v>0.83333333333333337</v>
      </c>
      <c r="G28" s="6">
        <f>+G27+1</f>
        <v>45958</v>
      </c>
      <c r="H28" s="102"/>
      <c r="I28" s="102"/>
      <c r="J28" s="102"/>
      <c r="K28" s="102"/>
      <c r="L28" s="102"/>
      <c r="M28" s="102"/>
      <c r="N28" s="102"/>
      <c r="O28" s="114"/>
      <c r="P28" s="102"/>
    </row>
    <row r="29" spans="2:16" x14ac:dyDescent="0.45">
      <c r="B29" s="4" t="s">
        <v>185</v>
      </c>
      <c r="C29" s="5" t="s">
        <v>186</v>
      </c>
      <c r="D29" s="4">
        <v>6</v>
      </c>
      <c r="E29" s="103">
        <v>0.54166666666666663</v>
      </c>
      <c r="F29" s="103">
        <v>0.83333333333333337</v>
      </c>
      <c r="G29" s="6">
        <f>+G27</f>
        <v>45957</v>
      </c>
      <c r="H29" s="102"/>
      <c r="I29" s="102"/>
      <c r="J29" s="102"/>
      <c r="K29" s="102"/>
      <c r="L29" s="102"/>
      <c r="M29" s="102"/>
      <c r="N29" s="114"/>
      <c r="O29" s="102"/>
      <c r="P29" s="102"/>
    </row>
    <row r="30" spans="2:16" x14ac:dyDescent="0.45">
      <c r="B30" s="4" t="s">
        <v>187</v>
      </c>
      <c r="C30" s="5" t="s">
        <v>186</v>
      </c>
      <c r="D30" s="4">
        <v>7</v>
      </c>
      <c r="E30" s="103">
        <v>0.33333333333333331</v>
      </c>
      <c r="F30" s="103">
        <v>0.83333333333333337</v>
      </c>
      <c r="G30" s="6">
        <f>+G28</f>
        <v>45958</v>
      </c>
      <c r="H30" s="102"/>
      <c r="I30" s="102"/>
      <c r="J30" s="102"/>
      <c r="K30" s="102"/>
      <c r="L30" s="102"/>
      <c r="M30" s="102"/>
      <c r="N30" s="102"/>
      <c r="O30" s="114"/>
      <c r="P30" s="102"/>
    </row>
    <row r="31" spans="2:16" x14ac:dyDescent="0.45">
      <c r="B31" s="4" t="s">
        <v>188</v>
      </c>
      <c r="C31" s="5" t="s">
        <v>186</v>
      </c>
      <c r="D31" s="4">
        <v>8</v>
      </c>
      <c r="E31" s="103">
        <v>0.33333333333333331</v>
      </c>
      <c r="F31" s="103">
        <v>0.83333333333333337</v>
      </c>
      <c r="G31" s="6">
        <f>+G30+1</f>
        <v>45959</v>
      </c>
      <c r="H31" s="102"/>
      <c r="I31" s="102"/>
      <c r="J31" s="102"/>
      <c r="K31" s="102"/>
      <c r="L31" s="102"/>
      <c r="M31" s="102"/>
      <c r="N31" s="102"/>
      <c r="O31" s="102"/>
      <c r="P31" s="114"/>
    </row>
    <row r="33" spans="2:15" x14ac:dyDescent="0.45">
      <c r="B33" s="41" t="s">
        <v>189</v>
      </c>
    </row>
    <row r="34" spans="2:15" x14ac:dyDescent="0.45">
      <c r="B34" s="115" t="s">
        <v>190</v>
      </c>
      <c r="C34" s="116"/>
      <c r="D34" s="117"/>
      <c r="E34" s="116"/>
      <c r="F34" s="116"/>
      <c r="G34" s="116"/>
      <c r="H34" s="118"/>
      <c r="I34" s="118"/>
      <c r="J34" s="118"/>
      <c r="K34" s="118"/>
      <c r="L34" s="118"/>
      <c r="M34" s="118"/>
      <c r="N34" s="118"/>
      <c r="O34" s="118"/>
    </row>
    <row r="35" spans="2:15" x14ac:dyDescent="0.45">
      <c r="B35" s="44"/>
    </row>
  </sheetData>
  <phoneticPr fontId="9" type="noConversion"/>
  <conditionalFormatting sqref="H7:P11 H13:P15 H17:P19 H25:P25 H22:P22">
    <cfRule type="cellIs" dxfId="3" priority="5" stopIfTrue="1" operator="equal">
      <formula>1</formula>
    </cfRule>
  </conditionalFormatting>
  <conditionalFormatting sqref="H8:P11 H13:N14 O13:P15 M15:N15 H17:P17 H19:P19 M25:P25">
    <cfRule type="cellIs" dxfId="2" priority="4" operator="equal">
      <formula>1</formula>
    </cfRule>
  </conditionalFormatting>
  <conditionalFormatting sqref="M22:P22">
    <cfRule type="cellIs" dxfId="1" priority="1" operator="equal">
      <formula>1</formula>
    </cfRule>
  </conditionalFormatting>
  <pageMargins left="0.25" right="0.25" top="0.75" bottom="0.75" header="0.3" footer="0.3"/>
  <pageSetup paperSize="9" scale="7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52DC5-A795-4763-A1CB-EC28C0E31F6C}">
  <sheetPr>
    <pageSetUpPr fitToPage="1"/>
  </sheetPr>
  <dimension ref="B1:AU34"/>
  <sheetViews>
    <sheetView showGridLines="0" view="pageBreakPreview" topLeftCell="A11" zoomScale="95" zoomScaleNormal="26" workbookViewId="0">
      <selection activeCell="H41" sqref="H41"/>
    </sheetView>
  </sheetViews>
  <sheetFormatPr baseColWidth="10" defaultColWidth="11.54296875" defaultRowHeight="16.5" x14ac:dyDescent="0.45"/>
  <cols>
    <col min="1" max="1" width="11.54296875" style="1"/>
    <col min="2" max="2" width="11.54296875" style="3"/>
    <col min="3" max="3" width="16.7265625" style="3" bestFit="1" customWidth="1"/>
    <col min="4" max="4" width="64.453125" style="1" bestFit="1" customWidth="1"/>
    <col min="5" max="5" width="18.453125" style="3" bestFit="1" customWidth="1"/>
    <col min="6" max="7" width="13.54296875" style="3" bestFit="1" customWidth="1"/>
    <col min="8" max="8" width="82.81640625" style="1" bestFit="1" customWidth="1"/>
    <col min="9" max="47" width="5.54296875" style="7" bestFit="1" customWidth="1"/>
    <col min="48" max="16384" width="11.54296875" style="1"/>
  </cols>
  <sheetData>
    <row r="1" spans="2:47" ht="17" thickBot="1" x14ac:dyDescent="0.5"/>
    <row r="2" spans="2:47" x14ac:dyDescent="0.45">
      <c r="B2" s="39" t="s">
        <v>191</v>
      </c>
      <c r="C2" s="32"/>
      <c r="D2" s="33"/>
      <c r="E2" s="32"/>
      <c r="F2" s="32"/>
      <c r="G2" s="32"/>
      <c r="H2" s="34"/>
    </row>
    <row r="3" spans="2:47" ht="18" thickBot="1" x14ac:dyDescent="0.5">
      <c r="B3" s="35" t="s">
        <v>1</v>
      </c>
      <c r="C3" s="40">
        <v>45312</v>
      </c>
      <c r="D3" s="36"/>
      <c r="E3" s="37"/>
      <c r="F3" s="37"/>
      <c r="G3" s="37"/>
      <c r="H3" s="38"/>
    </row>
    <row r="4" spans="2:47" s="2" customFormat="1" ht="51" customHeight="1" thickBot="1" x14ac:dyDescent="0.5">
      <c r="B4" s="26" t="s">
        <v>2</v>
      </c>
      <c r="C4" s="27" t="s">
        <v>3</v>
      </c>
      <c r="D4" s="28" t="s">
        <v>4</v>
      </c>
      <c r="E4" s="27" t="s">
        <v>192</v>
      </c>
      <c r="F4" s="27" t="s">
        <v>7</v>
      </c>
      <c r="G4" s="27" t="s">
        <v>8</v>
      </c>
      <c r="H4" s="28" t="s">
        <v>9</v>
      </c>
      <c r="I4" s="29">
        <v>45313</v>
      </c>
      <c r="J4" s="29">
        <v>45314</v>
      </c>
      <c r="K4" s="29">
        <v>45315</v>
      </c>
      <c r="L4" s="29">
        <v>45316</v>
      </c>
      <c r="M4" s="29">
        <v>45317</v>
      </c>
      <c r="N4" s="30">
        <v>45318</v>
      </c>
      <c r="O4" s="30">
        <v>45319</v>
      </c>
      <c r="P4" s="29">
        <v>45320</v>
      </c>
      <c r="Q4" s="29">
        <v>45321</v>
      </c>
      <c r="R4" s="29">
        <v>45322</v>
      </c>
      <c r="S4" s="29">
        <v>45323</v>
      </c>
      <c r="T4" s="29">
        <v>45324</v>
      </c>
      <c r="U4" s="30">
        <v>45325</v>
      </c>
      <c r="V4" s="30">
        <v>45326</v>
      </c>
      <c r="W4" s="29">
        <v>45327</v>
      </c>
      <c r="X4" s="29">
        <v>45328</v>
      </c>
      <c r="Y4" s="29">
        <v>45329</v>
      </c>
      <c r="Z4" s="29">
        <v>45330</v>
      </c>
      <c r="AA4" s="29">
        <v>45331</v>
      </c>
      <c r="AB4" s="30">
        <v>45332</v>
      </c>
      <c r="AC4" s="30">
        <v>45333</v>
      </c>
      <c r="AD4" s="29">
        <v>45334</v>
      </c>
      <c r="AE4" s="29">
        <v>45335</v>
      </c>
      <c r="AF4" s="29">
        <v>45336</v>
      </c>
      <c r="AG4" s="29">
        <v>45337</v>
      </c>
      <c r="AH4" s="29">
        <v>45338</v>
      </c>
      <c r="AI4" s="30">
        <v>45339</v>
      </c>
      <c r="AJ4" s="30">
        <v>45340</v>
      </c>
      <c r="AK4" s="29">
        <v>45341</v>
      </c>
      <c r="AL4" s="29">
        <v>45342</v>
      </c>
      <c r="AM4" s="29">
        <v>45343</v>
      </c>
      <c r="AN4" s="29">
        <v>45344</v>
      </c>
      <c r="AO4" s="29">
        <v>45345</v>
      </c>
      <c r="AP4" s="30">
        <v>45346</v>
      </c>
      <c r="AQ4" s="30">
        <v>45347</v>
      </c>
      <c r="AR4" s="29">
        <v>45348</v>
      </c>
      <c r="AS4" s="29">
        <v>45349</v>
      </c>
      <c r="AT4" s="29">
        <v>45350</v>
      </c>
      <c r="AU4" s="31">
        <v>45351</v>
      </c>
    </row>
    <row r="5" spans="2:47" ht="17.5" x14ac:dyDescent="0.45">
      <c r="B5" s="10">
        <v>1</v>
      </c>
      <c r="C5" s="11" t="s">
        <v>193</v>
      </c>
      <c r="D5" s="12" t="s">
        <v>194</v>
      </c>
      <c r="E5" s="11" t="s">
        <v>195</v>
      </c>
      <c r="F5" s="13">
        <v>45314</v>
      </c>
      <c r="G5" s="13">
        <f>+F5+10</f>
        <v>45324</v>
      </c>
      <c r="H5" s="12" t="s">
        <v>196</v>
      </c>
      <c r="I5" s="14" t="str">
        <f t="shared" ref="I5:M14" si="0">+IF(AND($F5&lt;=I$4,I$4&lt;=$G5),1,"")</f>
        <v/>
      </c>
      <c r="J5" s="14">
        <f t="shared" si="0"/>
        <v>1</v>
      </c>
      <c r="K5" s="14">
        <f t="shared" si="0"/>
        <v>1</v>
      </c>
      <c r="L5" s="14">
        <f t="shared" si="0"/>
        <v>1</v>
      </c>
      <c r="M5" s="14">
        <f t="shared" si="0"/>
        <v>1</v>
      </c>
      <c r="N5" s="15"/>
      <c r="O5" s="15"/>
      <c r="P5" s="14">
        <f t="shared" ref="P5:T14" si="1">+IF(AND($F5&lt;=P$4,P$4&lt;=$G5),1,"")</f>
        <v>1</v>
      </c>
      <c r="Q5" s="14">
        <f t="shared" si="1"/>
        <v>1</v>
      </c>
      <c r="R5" s="14">
        <f t="shared" si="1"/>
        <v>1</v>
      </c>
      <c r="S5" s="14">
        <f t="shared" si="1"/>
        <v>1</v>
      </c>
      <c r="T5" s="14">
        <f t="shared" si="1"/>
        <v>1</v>
      </c>
      <c r="U5" s="15"/>
      <c r="V5" s="15"/>
      <c r="W5" s="14" t="str">
        <f t="shared" ref="W5:AA14" si="2">+IF(AND($F5&lt;=W$4,W$4&lt;=$G5),1,"")</f>
        <v/>
      </c>
      <c r="X5" s="14" t="str">
        <f t="shared" si="2"/>
        <v/>
      </c>
      <c r="Y5" s="14" t="str">
        <f t="shared" si="2"/>
        <v/>
      </c>
      <c r="Z5" s="14" t="str">
        <f t="shared" si="2"/>
        <v/>
      </c>
      <c r="AA5" s="14" t="str">
        <f t="shared" si="2"/>
        <v/>
      </c>
      <c r="AB5" s="15"/>
      <c r="AC5" s="15"/>
      <c r="AD5" s="14" t="str">
        <f t="shared" ref="AD5:AH14" si="3">+IF(AND($F5&lt;=AD$4,AD$4&lt;=$G5),1,"")</f>
        <v/>
      </c>
      <c r="AE5" s="14" t="str">
        <f t="shared" si="3"/>
        <v/>
      </c>
      <c r="AF5" s="14" t="str">
        <f t="shared" si="3"/>
        <v/>
      </c>
      <c r="AG5" s="14" t="str">
        <f t="shared" si="3"/>
        <v/>
      </c>
      <c r="AH5" s="14" t="str">
        <f t="shared" si="3"/>
        <v/>
      </c>
      <c r="AI5" s="15"/>
      <c r="AJ5" s="15"/>
      <c r="AK5" s="14" t="str">
        <f t="shared" ref="AK5:AO14" si="4">+IF(AND($F5&lt;=AK$4,AK$4&lt;=$G5),1,"")</f>
        <v/>
      </c>
      <c r="AL5" s="14" t="str">
        <f t="shared" si="4"/>
        <v/>
      </c>
      <c r="AM5" s="14" t="str">
        <f t="shared" si="4"/>
        <v/>
      </c>
      <c r="AN5" s="14" t="str">
        <f t="shared" si="4"/>
        <v/>
      </c>
      <c r="AO5" s="14" t="str">
        <f t="shared" si="4"/>
        <v/>
      </c>
      <c r="AP5" s="15"/>
      <c r="AQ5" s="15"/>
      <c r="AR5" s="14" t="str">
        <f t="shared" ref="AR5:AU29" si="5">+IF(AND($F5&lt;=AR$4,AR$4&lt;=$G5),1,"")</f>
        <v/>
      </c>
      <c r="AS5" s="14" t="str">
        <f t="shared" si="5"/>
        <v/>
      </c>
      <c r="AT5" s="14" t="str">
        <f t="shared" si="5"/>
        <v/>
      </c>
      <c r="AU5" s="16" t="str">
        <f t="shared" si="5"/>
        <v/>
      </c>
    </row>
    <row r="6" spans="2:47" ht="17.5" x14ac:dyDescent="0.45">
      <c r="B6" s="17">
        <f>+B5+1</f>
        <v>2</v>
      </c>
      <c r="C6" s="4" t="s">
        <v>193</v>
      </c>
      <c r="D6" s="5" t="s">
        <v>197</v>
      </c>
      <c r="E6" s="4" t="s">
        <v>195</v>
      </c>
      <c r="F6" s="6">
        <v>45320</v>
      </c>
      <c r="G6" s="6">
        <f>+F6+3</f>
        <v>45323</v>
      </c>
      <c r="H6" s="5" t="s">
        <v>198</v>
      </c>
      <c r="I6" s="8" t="str">
        <f t="shared" si="0"/>
        <v/>
      </c>
      <c r="J6" s="8" t="str">
        <f t="shared" si="0"/>
        <v/>
      </c>
      <c r="K6" s="8" t="str">
        <f t="shared" si="0"/>
        <v/>
      </c>
      <c r="L6" s="8" t="str">
        <f t="shared" si="0"/>
        <v/>
      </c>
      <c r="M6" s="8" t="str">
        <f t="shared" si="0"/>
        <v/>
      </c>
      <c r="N6" s="9"/>
      <c r="O6" s="9"/>
      <c r="P6" s="8">
        <f t="shared" si="1"/>
        <v>1</v>
      </c>
      <c r="Q6" s="8">
        <f t="shared" si="1"/>
        <v>1</v>
      </c>
      <c r="R6" s="8">
        <f t="shared" si="1"/>
        <v>1</v>
      </c>
      <c r="S6" s="8">
        <f t="shared" si="1"/>
        <v>1</v>
      </c>
      <c r="T6" s="8" t="str">
        <f t="shared" si="1"/>
        <v/>
      </c>
      <c r="U6" s="9"/>
      <c r="V6" s="9"/>
      <c r="W6" s="8" t="str">
        <f t="shared" si="2"/>
        <v/>
      </c>
      <c r="X6" s="8" t="str">
        <f t="shared" si="2"/>
        <v/>
      </c>
      <c r="Y6" s="8" t="str">
        <f t="shared" si="2"/>
        <v/>
      </c>
      <c r="Z6" s="8" t="str">
        <f t="shared" si="2"/>
        <v/>
      </c>
      <c r="AA6" s="8" t="str">
        <f t="shared" si="2"/>
        <v/>
      </c>
      <c r="AB6" s="9"/>
      <c r="AC6" s="9"/>
      <c r="AD6" s="8" t="str">
        <f t="shared" si="3"/>
        <v/>
      </c>
      <c r="AE6" s="8" t="str">
        <f t="shared" si="3"/>
        <v/>
      </c>
      <c r="AF6" s="8" t="str">
        <f t="shared" si="3"/>
        <v/>
      </c>
      <c r="AG6" s="8" t="str">
        <f t="shared" si="3"/>
        <v/>
      </c>
      <c r="AH6" s="8" t="str">
        <f t="shared" si="3"/>
        <v/>
      </c>
      <c r="AI6" s="9"/>
      <c r="AJ6" s="9"/>
      <c r="AK6" s="8" t="str">
        <f t="shared" si="4"/>
        <v/>
      </c>
      <c r="AL6" s="8" t="str">
        <f t="shared" si="4"/>
        <v/>
      </c>
      <c r="AM6" s="8" t="str">
        <f t="shared" si="4"/>
        <v/>
      </c>
      <c r="AN6" s="8" t="str">
        <f t="shared" si="4"/>
        <v/>
      </c>
      <c r="AO6" s="8" t="str">
        <f t="shared" si="4"/>
        <v/>
      </c>
      <c r="AP6" s="9"/>
      <c r="AQ6" s="9"/>
      <c r="AR6" s="8" t="str">
        <f t="shared" si="5"/>
        <v/>
      </c>
      <c r="AS6" s="8" t="str">
        <f t="shared" si="5"/>
        <v/>
      </c>
      <c r="AT6" s="8" t="str">
        <f t="shared" si="5"/>
        <v/>
      </c>
      <c r="AU6" s="18" t="str">
        <f t="shared" si="5"/>
        <v/>
      </c>
    </row>
    <row r="7" spans="2:47" ht="17.5" x14ac:dyDescent="0.45">
      <c r="B7" s="17">
        <f t="shared" ref="B7:B34" si="6">+B6+1</f>
        <v>3</v>
      </c>
      <c r="C7" s="4" t="s">
        <v>199</v>
      </c>
      <c r="D7" s="5" t="s">
        <v>200</v>
      </c>
      <c r="E7" s="4" t="s">
        <v>195</v>
      </c>
      <c r="F7" s="6">
        <v>45334</v>
      </c>
      <c r="G7" s="6">
        <f>+F7+4</f>
        <v>45338</v>
      </c>
      <c r="H7" s="5" t="s">
        <v>201</v>
      </c>
      <c r="I7" s="8" t="str">
        <f t="shared" si="0"/>
        <v/>
      </c>
      <c r="J7" s="8" t="str">
        <f t="shared" si="0"/>
        <v/>
      </c>
      <c r="K7" s="8" t="str">
        <f t="shared" si="0"/>
        <v/>
      </c>
      <c r="L7" s="8" t="str">
        <f t="shared" si="0"/>
        <v/>
      </c>
      <c r="M7" s="8" t="str">
        <f t="shared" si="0"/>
        <v/>
      </c>
      <c r="N7" s="9"/>
      <c r="O7" s="9"/>
      <c r="P7" s="8" t="str">
        <f t="shared" si="1"/>
        <v/>
      </c>
      <c r="Q7" s="8" t="str">
        <f t="shared" si="1"/>
        <v/>
      </c>
      <c r="R7" s="8" t="str">
        <f t="shared" si="1"/>
        <v/>
      </c>
      <c r="S7" s="8" t="str">
        <f t="shared" si="1"/>
        <v/>
      </c>
      <c r="T7" s="8" t="str">
        <f t="shared" si="1"/>
        <v/>
      </c>
      <c r="U7" s="9"/>
      <c r="V7" s="9"/>
      <c r="W7" s="8" t="str">
        <f t="shared" si="2"/>
        <v/>
      </c>
      <c r="X7" s="8" t="str">
        <f t="shared" si="2"/>
        <v/>
      </c>
      <c r="Y7" s="8" t="str">
        <f t="shared" si="2"/>
        <v/>
      </c>
      <c r="Z7" s="8" t="str">
        <f t="shared" si="2"/>
        <v/>
      </c>
      <c r="AA7" s="8" t="str">
        <f t="shared" si="2"/>
        <v/>
      </c>
      <c r="AB7" s="9"/>
      <c r="AC7" s="9"/>
      <c r="AD7" s="8">
        <f t="shared" si="3"/>
        <v>1</v>
      </c>
      <c r="AE7" s="8">
        <f t="shared" si="3"/>
        <v>1</v>
      </c>
      <c r="AF7" s="8">
        <f t="shared" si="3"/>
        <v>1</v>
      </c>
      <c r="AG7" s="8">
        <f t="shared" si="3"/>
        <v>1</v>
      </c>
      <c r="AH7" s="8">
        <f t="shared" si="3"/>
        <v>1</v>
      </c>
      <c r="AI7" s="9"/>
      <c r="AJ7" s="9"/>
      <c r="AK7" s="8" t="str">
        <f t="shared" si="4"/>
        <v/>
      </c>
      <c r="AL7" s="8" t="str">
        <f t="shared" si="4"/>
        <v/>
      </c>
      <c r="AM7" s="8" t="str">
        <f t="shared" si="4"/>
        <v/>
      </c>
      <c r="AN7" s="8" t="str">
        <f t="shared" si="4"/>
        <v/>
      </c>
      <c r="AO7" s="8" t="str">
        <f t="shared" si="4"/>
        <v/>
      </c>
      <c r="AP7" s="9"/>
      <c r="AQ7" s="9"/>
      <c r="AR7" s="8" t="str">
        <f t="shared" si="5"/>
        <v/>
      </c>
      <c r="AS7" s="8" t="str">
        <f t="shared" si="5"/>
        <v/>
      </c>
      <c r="AT7" s="8" t="str">
        <f t="shared" si="5"/>
        <v/>
      </c>
      <c r="AU7" s="18" t="str">
        <f t="shared" si="5"/>
        <v/>
      </c>
    </row>
    <row r="8" spans="2:47" ht="17.5" x14ac:dyDescent="0.45">
      <c r="B8" s="17">
        <f t="shared" si="6"/>
        <v>4</v>
      </c>
      <c r="C8" s="4" t="s">
        <v>193</v>
      </c>
      <c r="D8" s="5" t="s">
        <v>202</v>
      </c>
      <c r="E8" s="4" t="s">
        <v>195</v>
      </c>
      <c r="F8" s="6">
        <f>+G$5+3</f>
        <v>45327</v>
      </c>
      <c r="G8" s="6">
        <f>+F8+8</f>
        <v>45335</v>
      </c>
      <c r="H8" s="5" t="s">
        <v>196</v>
      </c>
      <c r="I8" s="8" t="str">
        <f t="shared" si="0"/>
        <v/>
      </c>
      <c r="J8" s="8" t="str">
        <f t="shared" si="0"/>
        <v/>
      </c>
      <c r="K8" s="8" t="str">
        <f t="shared" si="0"/>
        <v/>
      </c>
      <c r="L8" s="8" t="str">
        <f t="shared" si="0"/>
        <v/>
      </c>
      <c r="M8" s="8" t="str">
        <f t="shared" si="0"/>
        <v/>
      </c>
      <c r="N8" s="9"/>
      <c r="O8" s="9"/>
      <c r="P8" s="8" t="str">
        <f t="shared" si="1"/>
        <v/>
      </c>
      <c r="Q8" s="8" t="str">
        <f t="shared" si="1"/>
        <v/>
      </c>
      <c r="R8" s="8" t="str">
        <f t="shared" si="1"/>
        <v/>
      </c>
      <c r="S8" s="8" t="str">
        <f t="shared" si="1"/>
        <v/>
      </c>
      <c r="T8" s="8" t="str">
        <f t="shared" si="1"/>
        <v/>
      </c>
      <c r="U8" s="9"/>
      <c r="V8" s="9"/>
      <c r="W8" s="8">
        <f t="shared" si="2"/>
        <v>1</v>
      </c>
      <c r="X8" s="8">
        <f t="shared" si="2"/>
        <v>1</v>
      </c>
      <c r="Y8" s="8">
        <f t="shared" si="2"/>
        <v>1</v>
      </c>
      <c r="Z8" s="8">
        <f t="shared" si="2"/>
        <v>1</v>
      </c>
      <c r="AA8" s="8">
        <f t="shared" si="2"/>
        <v>1</v>
      </c>
      <c r="AB8" s="9"/>
      <c r="AC8" s="9"/>
      <c r="AD8" s="8">
        <f t="shared" si="3"/>
        <v>1</v>
      </c>
      <c r="AE8" s="8">
        <f t="shared" si="3"/>
        <v>1</v>
      </c>
      <c r="AF8" s="8" t="str">
        <f t="shared" si="3"/>
        <v/>
      </c>
      <c r="AG8" s="8" t="str">
        <f t="shared" si="3"/>
        <v/>
      </c>
      <c r="AH8" s="8" t="str">
        <f t="shared" si="3"/>
        <v/>
      </c>
      <c r="AI8" s="9"/>
      <c r="AJ8" s="9"/>
      <c r="AK8" s="8" t="str">
        <f t="shared" si="4"/>
        <v/>
      </c>
      <c r="AL8" s="8" t="str">
        <f t="shared" si="4"/>
        <v/>
      </c>
      <c r="AM8" s="8" t="str">
        <f t="shared" si="4"/>
        <v/>
      </c>
      <c r="AN8" s="8" t="str">
        <f t="shared" si="4"/>
        <v/>
      </c>
      <c r="AO8" s="8" t="str">
        <f t="shared" si="4"/>
        <v/>
      </c>
      <c r="AP8" s="9"/>
      <c r="AQ8" s="9"/>
      <c r="AR8" s="8" t="str">
        <f t="shared" si="5"/>
        <v/>
      </c>
      <c r="AS8" s="8" t="str">
        <f t="shared" si="5"/>
        <v/>
      </c>
      <c r="AT8" s="8" t="str">
        <f t="shared" si="5"/>
        <v/>
      </c>
      <c r="AU8" s="18" t="str">
        <f t="shared" si="5"/>
        <v/>
      </c>
    </row>
    <row r="9" spans="2:47" ht="17.5" x14ac:dyDescent="0.45">
      <c r="B9" s="17">
        <f t="shared" si="6"/>
        <v>5</v>
      </c>
      <c r="C9" s="4" t="s">
        <v>193</v>
      </c>
      <c r="D9" s="5" t="s">
        <v>203</v>
      </c>
      <c r="E9" s="4" t="s">
        <v>195</v>
      </c>
      <c r="F9" s="6">
        <v>45327</v>
      </c>
      <c r="G9" s="6">
        <f>+F9+4</f>
        <v>45331</v>
      </c>
      <c r="H9" s="5" t="s">
        <v>204</v>
      </c>
      <c r="I9" s="8" t="str">
        <f t="shared" si="0"/>
        <v/>
      </c>
      <c r="J9" s="8" t="str">
        <f t="shared" si="0"/>
        <v/>
      </c>
      <c r="K9" s="8" t="str">
        <f t="shared" si="0"/>
        <v/>
      </c>
      <c r="L9" s="8" t="str">
        <f t="shared" si="0"/>
        <v/>
      </c>
      <c r="M9" s="8" t="str">
        <f t="shared" si="0"/>
        <v/>
      </c>
      <c r="N9" s="9"/>
      <c r="O9" s="9"/>
      <c r="P9" s="8" t="str">
        <f t="shared" si="1"/>
        <v/>
      </c>
      <c r="Q9" s="8" t="str">
        <f t="shared" si="1"/>
        <v/>
      </c>
      <c r="R9" s="8" t="str">
        <f t="shared" si="1"/>
        <v/>
      </c>
      <c r="S9" s="8" t="str">
        <f t="shared" si="1"/>
        <v/>
      </c>
      <c r="T9" s="8" t="str">
        <f t="shared" si="1"/>
        <v/>
      </c>
      <c r="U9" s="9"/>
      <c r="V9" s="9"/>
      <c r="W9" s="8">
        <f t="shared" si="2"/>
        <v>1</v>
      </c>
      <c r="X9" s="8">
        <f t="shared" si="2"/>
        <v>1</v>
      </c>
      <c r="Y9" s="8">
        <f t="shared" si="2"/>
        <v>1</v>
      </c>
      <c r="Z9" s="8">
        <f t="shared" si="2"/>
        <v>1</v>
      </c>
      <c r="AA9" s="8">
        <f t="shared" si="2"/>
        <v>1</v>
      </c>
      <c r="AB9" s="9"/>
      <c r="AC9" s="9"/>
      <c r="AD9" s="8" t="str">
        <f t="shared" si="3"/>
        <v/>
      </c>
      <c r="AE9" s="8" t="str">
        <f t="shared" si="3"/>
        <v/>
      </c>
      <c r="AF9" s="8" t="str">
        <f t="shared" si="3"/>
        <v/>
      </c>
      <c r="AG9" s="8" t="str">
        <f t="shared" si="3"/>
        <v/>
      </c>
      <c r="AH9" s="8" t="str">
        <f t="shared" si="3"/>
        <v/>
      </c>
      <c r="AI9" s="9"/>
      <c r="AJ9" s="9"/>
      <c r="AK9" s="8" t="str">
        <f t="shared" si="4"/>
        <v/>
      </c>
      <c r="AL9" s="8" t="str">
        <f t="shared" si="4"/>
        <v/>
      </c>
      <c r="AM9" s="8" t="str">
        <f t="shared" si="4"/>
        <v/>
      </c>
      <c r="AN9" s="8" t="str">
        <f t="shared" si="4"/>
        <v/>
      </c>
      <c r="AO9" s="8" t="str">
        <f t="shared" si="4"/>
        <v/>
      </c>
      <c r="AP9" s="9"/>
      <c r="AQ9" s="9"/>
      <c r="AR9" s="8" t="str">
        <f t="shared" si="5"/>
        <v/>
      </c>
      <c r="AS9" s="8" t="str">
        <f t="shared" si="5"/>
        <v/>
      </c>
      <c r="AT9" s="8" t="str">
        <f t="shared" si="5"/>
        <v/>
      </c>
      <c r="AU9" s="18" t="str">
        <f t="shared" si="5"/>
        <v/>
      </c>
    </row>
    <row r="10" spans="2:47" ht="17.5" x14ac:dyDescent="0.45">
      <c r="B10" s="17">
        <f t="shared" si="6"/>
        <v>6</v>
      </c>
      <c r="C10" s="4" t="s">
        <v>193</v>
      </c>
      <c r="D10" s="5" t="s">
        <v>205</v>
      </c>
      <c r="E10" s="4" t="s">
        <v>195</v>
      </c>
      <c r="F10" s="6">
        <v>45330</v>
      </c>
      <c r="G10" s="6">
        <f>+F10+1</f>
        <v>45331</v>
      </c>
      <c r="H10" s="5" t="s">
        <v>206</v>
      </c>
      <c r="I10" s="8" t="str">
        <f t="shared" si="0"/>
        <v/>
      </c>
      <c r="J10" s="8" t="str">
        <f t="shared" si="0"/>
        <v/>
      </c>
      <c r="K10" s="8" t="str">
        <f t="shared" si="0"/>
        <v/>
      </c>
      <c r="L10" s="8" t="str">
        <f t="shared" si="0"/>
        <v/>
      </c>
      <c r="M10" s="8" t="str">
        <f t="shared" si="0"/>
        <v/>
      </c>
      <c r="N10" s="9"/>
      <c r="O10" s="9"/>
      <c r="P10" s="8" t="str">
        <f t="shared" si="1"/>
        <v/>
      </c>
      <c r="Q10" s="8" t="str">
        <f t="shared" si="1"/>
        <v/>
      </c>
      <c r="R10" s="8" t="str">
        <f t="shared" si="1"/>
        <v/>
      </c>
      <c r="S10" s="8" t="str">
        <f t="shared" si="1"/>
        <v/>
      </c>
      <c r="T10" s="8" t="str">
        <f t="shared" si="1"/>
        <v/>
      </c>
      <c r="U10" s="9"/>
      <c r="V10" s="9"/>
      <c r="W10" s="8" t="str">
        <f t="shared" si="2"/>
        <v/>
      </c>
      <c r="X10" s="8" t="str">
        <f t="shared" si="2"/>
        <v/>
      </c>
      <c r="Y10" s="8" t="str">
        <f t="shared" si="2"/>
        <v/>
      </c>
      <c r="Z10" s="8">
        <f t="shared" si="2"/>
        <v>1</v>
      </c>
      <c r="AA10" s="8">
        <f t="shared" si="2"/>
        <v>1</v>
      </c>
      <c r="AB10" s="9"/>
      <c r="AC10" s="9"/>
      <c r="AD10" s="8" t="str">
        <f t="shared" si="3"/>
        <v/>
      </c>
      <c r="AE10" s="8" t="str">
        <f t="shared" si="3"/>
        <v/>
      </c>
      <c r="AF10" s="8" t="str">
        <f t="shared" si="3"/>
        <v/>
      </c>
      <c r="AG10" s="8" t="str">
        <f t="shared" si="3"/>
        <v/>
      </c>
      <c r="AH10" s="8" t="str">
        <f t="shared" si="3"/>
        <v/>
      </c>
      <c r="AI10" s="9"/>
      <c r="AJ10" s="9"/>
      <c r="AK10" s="8" t="str">
        <f t="shared" si="4"/>
        <v/>
      </c>
      <c r="AL10" s="8" t="str">
        <f t="shared" si="4"/>
        <v/>
      </c>
      <c r="AM10" s="8" t="str">
        <f t="shared" si="4"/>
        <v/>
      </c>
      <c r="AN10" s="8" t="str">
        <f t="shared" si="4"/>
        <v/>
      </c>
      <c r="AO10" s="8" t="str">
        <f t="shared" si="4"/>
        <v/>
      </c>
      <c r="AP10" s="9"/>
      <c r="AQ10" s="9"/>
      <c r="AR10" s="8" t="str">
        <f t="shared" si="5"/>
        <v/>
      </c>
      <c r="AS10" s="8" t="str">
        <f t="shared" si="5"/>
        <v/>
      </c>
      <c r="AT10" s="8" t="str">
        <f t="shared" si="5"/>
        <v/>
      </c>
      <c r="AU10" s="18" t="str">
        <f t="shared" si="5"/>
        <v/>
      </c>
    </row>
    <row r="11" spans="2:47" ht="17.5" x14ac:dyDescent="0.45">
      <c r="B11" s="17">
        <f t="shared" si="6"/>
        <v>7</v>
      </c>
      <c r="C11" s="4" t="s">
        <v>207</v>
      </c>
      <c r="D11" s="5" t="s">
        <v>208</v>
      </c>
      <c r="E11" s="4" t="s">
        <v>195</v>
      </c>
      <c r="F11" s="6">
        <v>45320</v>
      </c>
      <c r="G11" s="6">
        <f>+F11+4</f>
        <v>45324</v>
      </c>
      <c r="H11" s="5" t="s">
        <v>209</v>
      </c>
      <c r="I11" s="8" t="str">
        <f t="shared" si="0"/>
        <v/>
      </c>
      <c r="J11" s="8" t="str">
        <f t="shared" si="0"/>
        <v/>
      </c>
      <c r="K11" s="8" t="str">
        <f t="shared" si="0"/>
        <v/>
      </c>
      <c r="L11" s="8" t="str">
        <f t="shared" si="0"/>
        <v/>
      </c>
      <c r="M11" s="8" t="str">
        <f t="shared" si="0"/>
        <v/>
      </c>
      <c r="N11" s="9"/>
      <c r="O11" s="9"/>
      <c r="P11" s="8">
        <f t="shared" si="1"/>
        <v>1</v>
      </c>
      <c r="Q11" s="8">
        <f t="shared" si="1"/>
        <v>1</v>
      </c>
      <c r="R11" s="8">
        <f t="shared" si="1"/>
        <v>1</v>
      </c>
      <c r="S11" s="8">
        <f t="shared" si="1"/>
        <v>1</v>
      </c>
      <c r="T11" s="8">
        <f t="shared" si="1"/>
        <v>1</v>
      </c>
      <c r="U11" s="9"/>
      <c r="V11" s="9"/>
      <c r="W11" s="8" t="str">
        <f t="shared" si="2"/>
        <v/>
      </c>
      <c r="X11" s="8" t="str">
        <f t="shared" si="2"/>
        <v/>
      </c>
      <c r="Y11" s="8" t="str">
        <f t="shared" si="2"/>
        <v/>
      </c>
      <c r="Z11" s="8" t="str">
        <f t="shared" si="2"/>
        <v/>
      </c>
      <c r="AA11" s="8" t="str">
        <f t="shared" si="2"/>
        <v/>
      </c>
      <c r="AB11" s="9"/>
      <c r="AC11" s="9"/>
      <c r="AD11" s="8" t="str">
        <f t="shared" si="3"/>
        <v/>
      </c>
      <c r="AE11" s="8" t="str">
        <f t="shared" si="3"/>
        <v/>
      </c>
      <c r="AF11" s="8" t="str">
        <f t="shared" si="3"/>
        <v/>
      </c>
      <c r="AG11" s="8" t="str">
        <f t="shared" si="3"/>
        <v/>
      </c>
      <c r="AH11" s="8" t="str">
        <f t="shared" si="3"/>
        <v/>
      </c>
      <c r="AI11" s="9"/>
      <c r="AJ11" s="9"/>
      <c r="AK11" s="8" t="str">
        <f t="shared" si="4"/>
        <v/>
      </c>
      <c r="AL11" s="8" t="str">
        <f t="shared" si="4"/>
        <v/>
      </c>
      <c r="AM11" s="8" t="str">
        <f t="shared" si="4"/>
        <v/>
      </c>
      <c r="AN11" s="8" t="str">
        <f t="shared" si="4"/>
        <v/>
      </c>
      <c r="AO11" s="8" t="str">
        <f t="shared" si="4"/>
        <v/>
      </c>
      <c r="AP11" s="9"/>
      <c r="AQ11" s="9"/>
      <c r="AR11" s="8" t="str">
        <f t="shared" si="5"/>
        <v/>
      </c>
      <c r="AS11" s="8" t="str">
        <f t="shared" si="5"/>
        <v/>
      </c>
      <c r="AT11" s="8" t="str">
        <f t="shared" si="5"/>
        <v/>
      </c>
      <c r="AU11" s="18" t="str">
        <f t="shared" si="5"/>
        <v/>
      </c>
    </row>
    <row r="12" spans="2:47" ht="17.5" x14ac:dyDescent="0.45">
      <c r="B12" s="17">
        <f t="shared" si="6"/>
        <v>8</v>
      </c>
      <c r="C12" s="4" t="s">
        <v>207</v>
      </c>
      <c r="D12" s="5" t="s">
        <v>210</v>
      </c>
      <c r="E12" s="4" t="s">
        <v>195</v>
      </c>
      <c r="F12" s="6">
        <f>+F$13</f>
        <v>45321</v>
      </c>
      <c r="G12" s="6">
        <f>+G13</f>
        <v>45327</v>
      </c>
      <c r="H12" s="5" t="s">
        <v>211</v>
      </c>
      <c r="I12" s="8" t="str">
        <f t="shared" si="0"/>
        <v/>
      </c>
      <c r="J12" s="8" t="str">
        <f t="shared" si="0"/>
        <v/>
      </c>
      <c r="K12" s="8" t="str">
        <f t="shared" si="0"/>
        <v/>
      </c>
      <c r="L12" s="8" t="str">
        <f t="shared" si="0"/>
        <v/>
      </c>
      <c r="M12" s="8" t="str">
        <f t="shared" si="0"/>
        <v/>
      </c>
      <c r="N12" s="9"/>
      <c r="O12" s="9"/>
      <c r="P12" s="8" t="str">
        <f t="shared" si="1"/>
        <v/>
      </c>
      <c r="Q12" s="8">
        <f t="shared" si="1"/>
        <v>1</v>
      </c>
      <c r="R12" s="8">
        <f t="shared" si="1"/>
        <v>1</v>
      </c>
      <c r="S12" s="8">
        <f t="shared" si="1"/>
        <v>1</v>
      </c>
      <c r="T12" s="8">
        <f t="shared" si="1"/>
        <v>1</v>
      </c>
      <c r="U12" s="9"/>
      <c r="V12" s="9"/>
      <c r="W12" s="8">
        <f t="shared" si="2"/>
        <v>1</v>
      </c>
      <c r="X12" s="8" t="str">
        <f t="shared" si="2"/>
        <v/>
      </c>
      <c r="Y12" s="8" t="str">
        <f t="shared" si="2"/>
        <v/>
      </c>
      <c r="Z12" s="8" t="str">
        <f t="shared" si="2"/>
        <v/>
      </c>
      <c r="AA12" s="8" t="str">
        <f t="shared" si="2"/>
        <v/>
      </c>
      <c r="AB12" s="9"/>
      <c r="AC12" s="9"/>
      <c r="AD12" s="8" t="str">
        <f t="shared" si="3"/>
        <v/>
      </c>
      <c r="AE12" s="8" t="str">
        <f t="shared" si="3"/>
        <v/>
      </c>
      <c r="AF12" s="8" t="str">
        <f t="shared" si="3"/>
        <v/>
      </c>
      <c r="AG12" s="8" t="str">
        <f t="shared" si="3"/>
        <v/>
      </c>
      <c r="AH12" s="8" t="str">
        <f t="shared" si="3"/>
        <v/>
      </c>
      <c r="AI12" s="9"/>
      <c r="AJ12" s="9"/>
      <c r="AK12" s="8" t="str">
        <f t="shared" si="4"/>
        <v/>
      </c>
      <c r="AL12" s="8" t="str">
        <f t="shared" si="4"/>
        <v/>
      </c>
      <c r="AM12" s="8" t="str">
        <f t="shared" si="4"/>
        <v/>
      </c>
      <c r="AN12" s="8" t="str">
        <f t="shared" si="4"/>
        <v/>
      </c>
      <c r="AO12" s="8" t="str">
        <f t="shared" si="4"/>
        <v/>
      </c>
      <c r="AP12" s="9"/>
      <c r="AQ12" s="9"/>
      <c r="AR12" s="8" t="str">
        <f t="shared" si="5"/>
        <v/>
      </c>
      <c r="AS12" s="8" t="str">
        <f t="shared" si="5"/>
        <v/>
      </c>
      <c r="AT12" s="8" t="str">
        <f t="shared" si="5"/>
        <v/>
      </c>
      <c r="AU12" s="18" t="str">
        <f t="shared" si="5"/>
        <v/>
      </c>
    </row>
    <row r="13" spans="2:47" ht="17.5" x14ac:dyDescent="0.45">
      <c r="B13" s="17">
        <f t="shared" si="6"/>
        <v>9</v>
      </c>
      <c r="C13" s="4" t="s">
        <v>207</v>
      </c>
      <c r="D13" s="5" t="s">
        <v>212</v>
      </c>
      <c r="E13" s="4" t="s">
        <v>195</v>
      </c>
      <c r="F13" s="6">
        <v>45321</v>
      </c>
      <c r="G13" s="6">
        <f>+F13+6</f>
        <v>45327</v>
      </c>
      <c r="H13" s="5" t="s">
        <v>213</v>
      </c>
      <c r="I13" s="8" t="str">
        <f t="shared" si="0"/>
        <v/>
      </c>
      <c r="J13" s="8" t="str">
        <f t="shared" si="0"/>
        <v/>
      </c>
      <c r="K13" s="8" t="str">
        <f t="shared" si="0"/>
        <v/>
      </c>
      <c r="L13" s="8" t="str">
        <f t="shared" si="0"/>
        <v/>
      </c>
      <c r="M13" s="8" t="str">
        <f t="shared" si="0"/>
        <v/>
      </c>
      <c r="N13" s="9"/>
      <c r="O13" s="9"/>
      <c r="P13" s="8" t="str">
        <f t="shared" si="1"/>
        <v/>
      </c>
      <c r="Q13" s="8">
        <f t="shared" si="1"/>
        <v>1</v>
      </c>
      <c r="R13" s="8">
        <f t="shared" si="1"/>
        <v>1</v>
      </c>
      <c r="S13" s="8">
        <f t="shared" si="1"/>
        <v>1</v>
      </c>
      <c r="T13" s="8">
        <f t="shared" si="1"/>
        <v>1</v>
      </c>
      <c r="U13" s="9"/>
      <c r="V13" s="9"/>
      <c r="W13" s="8">
        <f t="shared" si="2"/>
        <v>1</v>
      </c>
      <c r="X13" s="8" t="str">
        <f t="shared" si="2"/>
        <v/>
      </c>
      <c r="Y13" s="8" t="str">
        <f t="shared" si="2"/>
        <v/>
      </c>
      <c r="Z13" s="8" t="str">
        <f t="shared" si="2"/>
        <v/>
      </c>
      <c r="AA13" s="8" t="str">
        <f t="shared" si="2"/>
        <v/>
      </c>
      <c r="AB13" s="9"/>
      <c r="AC13" s="9"/>
      <c r="AD13" s="8" t="str">
        <f t="shared" si="3"/>
        <v/>
      </c>
      <c r="AE13" s="8" t="str">
        <f t="shared" si="3"/>
        <v/>
      </c>
      <c r="AF13" s="8" t="str">
        <f t="shared" si="3"/>
        <v/>
      </c>
      <c r="AG13" s="8" t="str">
        <f t="shared" si="3"/>
        <v/>
      </c>
      <c r="AH13" s="8" t="str">
        <f t="shared" si="3"/>
        <v/>
      </c>
      <c r="AI13" s="9"/>
      <c r="AJ13" s="9"/>
      <c r="AK13" s="8" t="str">
        <f t="shared" si="4"/>
        <v/>
      </c>
      <c r="AL13" s="8" t="str">
        <f t="shared" si="4"/>
        <v/>
      </c>
      <c r="AM13" s="8" t="str">
        <f t="shared" si="4"/>
        <v/>
      </c>
      <c r="AN13" s="8" t="str">
        <f t="shared" si="4"/>
        <v/>
      </c>
      <c r="AO13" s="8" t="str">
        <f t="shared" si="4"/>
        <v/>
      </c>
      <c r="AP13" s="9"/>
      <c r="AQ13" s="9"/>
      <c r="AR13" s="8" t="str">
        <f t="shared" si="5"/>
        <v/>
      </c>
      <c r="AS13" s="8" t="str">
        <f t="shared" si="5"/>
        <v/>
      </c>
      <c r="AT13" s="8" t="str">
        <f t="shared" si="5"/>
        <v/>
      </c>
      <c r="AU13" s="18" t="str">
        <f t="shared" si="5"/>
        <v/>
      </c>
    </row>
    <row r="14" spans="2:47" ht="18" thickBot="1" x14ac:dyDescent="0.5">
      <c r="B14" s="19">
        <f t="shared" si="6"/>
        <v>10</v>
      </c>
      <c r="C14" s="20" t="s">
        <v>207</v>
      </c>
      <c r="D14" s="21" t="s">
        <v>214</v>
      </c>
      <c r="E14" s="20" t="s">
        <v>195</v>
      </c>
      <c r="F14" s="22">
        <f>+G$8</f>
        <v>45335</v>
      </c>
      <c r="G14" s="22">
        <f>+F14+3</f>
        <v>45338</v>
      </c>
      <c r="H14" s="21" t="s">
        <v>215</v>
      </c>
      <c r="I14" s="23" t="str">
        <f t="shared" si="0"/>
        <v/>
      </c>
      <c r="J14" s="23" t="str">
        <f t="shared" si="0"/>
        <v/>
      </c>
      <c r="K14" s="23" t="str">
        <f t="shared" si="0"/>
        <v/>
      </c>
      <c r="L14" s="23" t="str">
        <f t="shared" si="0"/>
        <v/>
      </c>
      <c r="M14" s="23" t="str">
        <f t="shared" si="0"/>
        <v/>
      </c>
      <c r="N14" s="24"/>
      <c r="O14" s="24"/>
      <c r="P14" s="23" t="str">
        <f t="shared" si="1"/>
        <v/>
      </c>
      <c r="Q14" s="23" t="str">
        <f t="shared" si="1"/>
        <v/>
      </c>
      <c r="R14" s="23" t="str">
        <f t="shared" si="1"/>
        <v/>
      </c>
      <c r="S14" s="23" t="str">
        <f t="shared" si="1"/>
        <v/>
      </c>
      <c r="T14" s="23" t="str">
        <f t="shared" si="1"/>
        <v/>
      </c>
      <c r="U14" s="24"/>
      <c r="V14" s="24"/>
      <c r="W14" s="23" t="str">
        <f t="shared" si="2"/>
        <v/>
      </c>
      <c r="X14" s="23" t="str">
        <f t="shared" si="2"/>
        <v/>
      </c>
      <c r="Y14" s="23" t="str">
        <f t="shared" si="2"/>
        <v/>
      </c>
      <c r="Z14" s="23" t="str">
        <f t="shared" si="2"/>
        <v/>
      </c>
      <c r="AA14" s="23" t="str">
        <f t="shared" si="2"/>
        <v/>
      </c>
      <c r="AB14" s="24"/>
      <c r="AC14" s="24"/>
      <c r="AD14" s="23" t="str">
        <f t="shared" si="3"/>
        <v/>
      </c>
      <c r="AE14" s="23">
        <f t="shared" si="3"/>
        <v>1</v>
      </c>
      <c r="AF14" s="23">
        <f t="shared" si="3"/>
        <v>1</v>
      </c>
      <c r="AG14" s="23">
        <f t="shared" si="3"/>
        <v>1</v>
      </c>
      <c r="AH14" s="23">
        <f t="shared" si="3"/>
        <v>1</v>
      </c>
      <c r="AI14" s="24"/>
      <c r="AJ14" s="24"/>
      <c r="AK14" s="23" t="str">
        <f t="shared" si="4"/>
        <v/>
      </c>
      <c r="AL14" s="23" t="str">
        <f t="shared" si="4"/>
        <v/>
      </c>
      <c r="AM14" s="23" t="str">
        <f t="shared" si="4"/>
        <v/>
      </c>
      <c r="AN14" s="23" t="str">
        <f t="shared" si="4"/>
        <v/>
      </c>
      <c r="AO14" s="23" t="str">
        <f t="shared" si="4"/>
        <v/>
      </c>
      <c r="AP14" s="24"/>
      <c r="AQ14" s="24"/>
      <c r="AR14" s="23" t="str">
        <f t="shared" si="5"/>
        <v/>
      </c>
      <c r="AS14" s="23" t="str">
        <f t="shared" si="5"/>
        <v/>
      </c>
      <c r="AT14" s="23" t="str">
        <f t="shared" si="5"/>
        <v/>
      </c>
      <c r="AU14" s="25" t="str">
        <f t="shared" si="5"/>
        <v/>
      </c>
    </row>
    <row r="15" spans="2:47" ht="17.5" x14ac:dyDescent="0.45">
      <c r="B15" s="10">
        <f t="shared" si="6"/>
        <v>11</v>
      </c>
      <c r="C15" s="11" t="s">
        <v>216</v>
      </c>
      <c r="D15" s="12" t="s">
        <v>217</v>
      </c>
      <c r="E15" s="11" t="s">
        <v>218</v>
      </c>
      <c r="F15" s="13">
        <v>45313</v>
      </c>
      <c r="G15" s="13">
        <f>+F15+4</f>
        <v>45317</v>
      </c>
      <c r="H15" s="12" t="s">
        <v>219</v>
      </c>
      <c r="I15" s="14">
        <f t="shared" ref="I15:M29" si="7">+IF(AND($F15&lt;=I$4,I$4&lt;=$G15),1,"")</f>
        <v>1</v>
      </c>
      <c r="J15" s="14">
        <f t="shared" si="7"/>
        <v>1</v>
      </c>
      <c r="K15" s="14">
        <f t="shared" si="7"/>
        <v>1</v>
      </c>
      <c r="L15" s="14">
        <f t="shared" si="7"/>
        <v>1</v>
      </c>
      <c r="M15" s="14">
        <f t="shared" si="7"/>
        <v>1</v>
      </c>
      <c r="N15" s="15"/>
      <c r="O15" s="15"/>
      <c r="P15" s="14" t="str">
        <f t="shared" ref="P15:T29" si="8">+IF(AND($F15&lt;=P$4,P$4&lt;=$G15),1,"")</f>
        <v/>
      </c>
      <c r="Q15" s="14" t="str">
        <f t="shared" si="8"/>
        <v/>
      </c>
      <c r="R15" s="14" t="str">
        <f t="shared" si="8"/>
        <v/>
      </c>
      <c r="S15" s="14" t="str">
        <f t="shared" si="8"/>
        <v/>
      </c>
      <c r="T15" s="14" t="str">
        <f t="shared" si="8"/>
        <v/>
      </c>
      <c r="U15" s="15"/>
      <c r="V15" s="15"/>
      <c r="W15" s="14" t="str">
        <f t="shared" ref="W15:AA29" si="9">+IF(AND($F15&lt;=W$4,W$4&lt;=$G15),1,"")</f>
        <v/>
      </c>
      <c r="X15" s="14" t="str">
        <f t="shared" si="9"/>
        <v/>
      </c>
      <c r="Y15" s="14" t="str">
        <f t="shared" si="9"/>
        <v/>
      </c>
      <c r="Z15" s="14" t="str">
        <f t="shared" si="9"/>
        <v/>
      </c>
      <c r="AA15" s="14" t="str">
        <f t="shared" si="9"/>
        <v/>
      </c>
      <c r="AB15" s="15"/>
      <c r="AC15" s="15"/>
      <c r="AD15" s="14" t="str">
        <f t="shared" ref="AD15:AH29" si="10">+IF(AND($F15&lt;=AD$4,AD$4&lt;=$G15),1,"")</f>
        <v/>
      </c>
      <c r="AE15" s="14" t="str">
        <f t="shared" si="10"/>
        <v/>
      </c>
      <c r="AF15" s="14" t="str">
        <f t="shared" si="10"/>
        <v/>
      </c>
      <c r="AG15" s="14" t="str">
        <f t="shared" si="10"/>
        <v/>
      </c>
      <c r="AH15" s="14" t="str">
        <f t="shared" si="10"/>
        <v/>
      </c>
      <c r="AI15" s="15"/>
      <c r="AJ15" s="15"/>
      <c r="AK15" s="14" t="str">
        <f t="shared" ref="AK15:AO29" si="11">+IF(AND($F15&lt;=AK$4,AK$4&lt;=$G15),1,"")</f>
        <v/>
      </c>
      <c r="AL15" s="14" t="str">
        <f t="shared" si="11"/>
        <v/>
      </c>
      <c r="AM15" s="14" t="str">
        <f t="shared" si="11"/>
        <v/>
      </c>
      <c r="AN15" s="14" t="str">
        <f t="shared" si="11"/>
        <v/>
      </c>
      <c r="AO15" s="14" t="str">
        <f t="shared" si="11"/>
        <v/>
      </c>
      <c r="AP15" s="15"/>
      <c r="AQ15" s="15"/>
      <c r="AR15" s="14" t="str">
        <f t="shared" si="5"/>
        <v/>
      </c>
      <c r="AS15" s="14" t="str">
        <f t="shared" si="5"/>
        <v/>
      </c>
      <c r="AT15" s="14" t="str">
        <f t="shared" si="5"/>
        <v/>
      </c>
      <c r="AU15" s="16" t="str">
        <f t="shared" si="5"/>
        <v/>
      </c>
    </row>
    <row r="16" spans="2:47" ht="17.5" x14ac:dyDescent="0.45">
      <c r="B16" s="17">
        <f t="shared" si="6"/>
        <v>12</v>
      </c>
      <c r="C16" s="4" t="s">
        <v>216</v>
      </c>
      <c r="D16" s="5" t="s">
        <v>220</v>
      </c>
      <c r="E16" s="4" t="s">
        <v>218</v>
      </c>
      <c r="F16" s="6">
        <f>+G$15+3</f>
        <v>45320</v>
      </c>
      <c r="G16" s="6">
        <f>+F16+11</f>
        <v>45331</v>
      </c>
      <c r="H16" s="5" t="s">
        <v>221</v>
      </c>
      <c r="I16" s="8" t="str">
        <f t="shared" si="7"/>
        <v/>
      </c>
      <c r="J16" s="8" t="str">
        <f t="shared" si="7"/>
        <v/>
      </c>
      <c r="K16" s="8" t="str">
        <f t="shared" si="7"/>
        <v/>
      </c>
      <c r="L16" s="8" t="str">
        <f t="shared" si="7"/>
        <v/>
      </c>
      <c r="M16" s="8" t="str">
        <f t="shared" si="7"/>
        <v/>
      </c>
      <c r="N16" s="9"/>
      <c r="O16" s="9"/>
      <c r="P16" s="8">
        <f t="shared" si="8"/>
        <v>1</v>
      </c>
      <c r="Q16" s="8">
        <f t="shared" si="8"/>
        <v>1</v>
      </c>
      <c r="R16" s="8">
        <f t="shared" si="8"/>
        <v>1</v>
      </c>
      <c r="S16" s="8">
        <f t="shared" si="8"/>
        <v>1</v>
      </c>
      <c r="T16" s="8">
        <f t="shared" si="8"/>
        <v>1</v>
      </c>
      <c r="U16" s="9"/>
      <c r="V16" s="9"/>
      <c r="W16" s="8">
        <f t="shared" si="9"/>
        <v>1</v>
      </c>
      <c r="X16" s="8">
        <f t="shared" si="9"/>
        <v>1</v>
      </c>
      <c r="Y16" s="8">
        <f t="shared" si="9"/>
        <v>1</v>
      </c>
      <c r="Z16" s="8">
        <f t="shared" si="9"/>
        <v>1</v>
      </c>
      <c r="AA16" s="8">
        <f t="shared" si="9"/>
        <v>1</v>
      </c>
      <c r="AB16" s="9"/>
      <c r="AC16" s="9"/>
      <c r="AD16" s="8" t="str">
        <f t="shared" si="10"/>
        <v/>
      </c>
      <c r="AE16" s="8" t="str">
        <f t="shared" si="10"/>
        <v/>
      </c>
      <c r="AF16" s="8" t="str">
        <f t="shared" si="10"/>
        <v/>
      </c>
      <c r="AG16" s="8" t="str">
        <f t="shared" si="10"/>
        <v/>
      </c>
      <c r="AH16" s="8" t="str">
        <f t="shared" si="10"/>
        <v/>
      </c>
      <c r="AI16" s="9"/>
      <c r="AJ16" s="9"/>
      <c r="AK16" s="8" t="str">
        <f t="shared" si="11"/>
        <v/>
      </c>
      <c r="AL16" s="8" t="str">
        <f t="shared" si="11"/>
        <v/>
      </c>
      <c r="AM16" s="8" t="str">
        <f t="shared" si="11"/>
        <v/>
      </c>
      <c r="AN16" s="8" t="str">
        <f t="shared" si="11"/>
        <v/>
      </c>
      <c r="AO16" s="8" t="str">
        <f t="shared" si="11"/>
        <v/>
      </c>
      <c r="AP16" s="9"/>
      <c r="AQ16" s="9"/>
      <c r="AR16" s="8" t="str">
        <f t="shared" si="5"/>
        <v/>
      </c>
      <c r="AS16" s="8" t="str">
        <f t="shared" si="5"/>
        <v/>
      </c>
      <c r="AT16" s="8" t="str">
        <f t="shared" si="5"/>
        <v/>
      </c>
      <c r="AU16" s="18" t="str">
        <f t="shared" si="5"/>
        <v/>
      </c>
    </row>
    <row r="17" spans="2:47" ht="17.5" x14ac:dyDescent="0.45">
      <c r="B17" s="17">
        <f t="shared" si="6"/>
        <v>13</v>
      </c>
      <c r="C17" s="4" t="s">
        <v>216</v>
      </c>
      <c r="D17" s="5" t="s">
        <v>222</v>
      </c>
      <c r="E17" s="4" t="s">
        <v>218</v>
      </c>
      <c r="F17" s="6">
        <v>45327</v>
      </c>
      <c r="G17" s="6">
        <f>+F17+4</f>
        <v>45331</v>
      </c>
      <c r="H17" s="5" t="s">
        <v>223</v>
      </c>
      <c r="I17" s="8" t="str">
        <f t="shared" si="7"/>
        <v/>
      </c>
      <c r="J17" s="8" t="str">
        <f t="shared" si="7"/>
        <v/>
      </c>
      <c r="K17" s="8" t="str">
        <f t="shared" si="7"/>
        <v/>
      </c>
      <c r="L17" s="8" t="str">
        <f t="shared" si="7"/>
        <v/>
      </c>
      <c r="M17" s="8" t="str">
        <f t="shared" si="7"/>
        <v/>
      </c>
      <c r="N17" s="9"/>
      <c r="O17" s="9"/>
      <c r="P17" s="8" t="str">
        <f t="shared" si="8"/>
        <v/>
      </c>
      <c r="Q17" s="8" t="str">
        <f t="shared" si="8"/>
        <v/>
      </c>
      <c r="R17" s="8" t="str">
        <f t="shared" si="8"/>
        <v/>
      </c>
      <c r="S17" s="8" t="str">
        <f t="shared" si="8"/>
        <v/>
      </c>
      <c r="T17" s="8" t="str">
        <f t="shared" si="8"/>
        <v/>
      </c>
      <c r="U17" s="9"/>
      <c r="V17" s="9"/>
      <c r="W17" s="8">
        <f t="shared" si="9"/>
        <v>1</v>
      </c>
      <c r="X17" s="8">
        <f t="shared" si="9"/>
        <v>1</v>
      </c>
      <c r="Y17" s="8">
        <f t="shared" si="9"/>
        <v>1</v>
      </c>
      <c r="Z17" s="8">
        <f t="shared" si="9"/>
        <v>1</v>
      </c>
      <c r="AA17" s="8">
        <f t="shared" si="9"/>
        <v>1</v>
      </c>
      <c r="AB17" s="9"/>
      <c r="AC17" s="9"/>
      <c r="AD17" s="8" t="str">
        <f t="shared" si="10"/>
        <v/>
      </c>
      <c r="AE17" s="8" t="str">
        <f t="shared" si="10"/>
        <v/>
      </c>
      <c r="AF17" s="8" t="str">
        <f t="shared" si="10"/>
        <v/>
      </c>
      <c r="AG17" s="8" t="str">
        <f t="shared" si="10"/>
        <v/>
      </c>
      <c r="AH17" s="8" t="str">
        <f t="shared" si="10"/>
        <v/>
      </c>
      <c r="AI17" s="9"/>
      <c r="AJ17" s="9"/>
      <c r="AK17" s="8" t="str">
        <f t="shared" si="11"/>
        <v/>
      </c>
      <c r="AL17" s="8" t="str">
        <f t="shared" si="11"/>
        <v/>
      </c>
      <c r="AM17" s="8" t="str">
        <f t="shared" si="11"/>
        <v/>
      </c>
      <c r="AN17" s="8" t="str">
        <f t="shared" si="11"/>
        <v/>
      </c>
      <c r="AO17" s="8" t="str">
        <f t="shared" si="11"/>
        <v/>
      </c>
      <c r="AP17" s="9"/>
      <c r="AQ17" s="9"/>
      <c r="AR17" s="8" t="str">
        <f t="shared" si="5"/>
        <v/>
      </c>
      <c r="AS17" s="8" t="str">
        <f t="shared" si="5"/>
        <v/>
      </c>
      <c r="AT17" s="8" t="str">
        <f t="shared" si="5"/>
        <v/>
      </c>
      <c r="AU17" s="18" t="str">
        <f t="shared" si="5"/>
        <v/>
      </c>
    </row>
    <row r="18" spans="2:47" ht="17.5" x14ac:dyDescent="0.45">
      <c r="B18" s="17">
        <f t="shared" si="6"/>
        <v>14</v>
      </c>
      <c r="C18" s="4" t="s">
        <v>216</v>
      </c>
      <c r="D18" s="5" t="s">
        <v>224</v>
      </c>
      <c r="E18" s="4" t="s">
        <v>218</v>
      </c>
      <c r="F18" s="6">
        <v>45320</v>
      </c>
      <c r="G18" s="6">
        <f>+F18+4</f>
        <v>45324</v>
      </c>
      <c r="H18" s="5" t="s">
        <v>225</v>
      </c>
      <c r="I18" s="8" t="str">
        <f t="shared" si="7"/>
        <v/>
      </c>
      <c r="J18" s="8" t="str">
        <f t="shared" si="7"/>
        <v/>
      </c>
      <c r="K18" s="8" t="str">
        <f t="shared" si="7"/>
        <v/>
      </c>
      <c r="L18" s="8" t="str">
        <f t="shared" si="7"/>
        <v/>
      </c>
      <c r="M18" s="8" t="str">
        <f t="shared" si="7"/>
        <v/>
      </c>
      <c r="N18" s="9"/>
      <c r="O18" s="9"/>
      <c r="P18" s="8">
        <f t="shared" si="8"/>
        <v>1</v>
      </c>
      <c r="Q18" s="8">
        <f t="shared" si="8"/>
        <v>1</v>
      </c>
      <c r="R18" s="8">
        <f t="shared" si="8"/>
        <v>1</v>
      </c>
      <c r="S18" s="8">
        <f t="shared" si="8"/>
        <v>1</v>
      </c>
      <c r="T18" s="8">
        <f t="shared" si="8"/>
        <v>1</v>
      </c>
      <c r="U18" s="9"/>
      <c r="V18" s="9"/>
      <c r="W18" s="8" t="str">
        <f t="shared" si="9"/>
        <v/>
      </c>
      <c r="X18" s="8" t="str">
        <f t="shared" si="9"/>
        <v/>
      </c>
      <c r="Y18" s="8" t="str">
        <f t="shared" si="9"/>
        <v/>
      </c>
      <c r="Z18" s="8" t="str">
        <f t="shared" si="9"/>
        <v/>
      </c>
      <c r="AA18" s="8" t="str">
        <f t="shared" si="9"/>
        <v/>
      </c>
      <c r="AB18" s="9"/>
      <c r="AC18" s="9"/>
      <c r="AD18" s="8" t="str">
        <f t="shared" si="10"/>
        <v/>
      </c>
      <c r="AE18" s="8" t="str">
        <f t="shared" si="10"/>
        <v/>
      </c>
      <c r="AF18" s="8" t="str">
        <f t="shared" si="10"/>
        <v/>
      </c>
      <c r="AG18" s="8" t="str">
        <f t="shared" si="10"/>
        <v/>
      </c>
      <c r="AH18" s="8" t="str">
        <f t="shared" si="10"/>
        <v/>
      </c>
      <c r="AI18" s="9"/>
      <c r="AJ18" s="9"/>
      <c r="AK18" s="8" t="str">
        <f t="shared" si="11"/>
        <v/>
      </c>
      <c r="AL18" s="8" t="str">
        <f t="shared" si="11"/>
        <v/>
      </c>
      <c r="AM18" s="8" t="str">
        <f t="shared" si="11"/>
        <v/>
      </c>
      <c r="AN18" s="8" t="str">
        <f t="shared" si="11"/>
        <v/>
      </c>
      <c r="AO18" s="8" t="str">
        <f t="shared" si="11"/>
        <v/>
      </c>
      <c r="AP18" s="9"/>
      <c r="AQ18" s="9"/>
      <c r="AR18" s="8" t="str">
        <f t="shared" si="5"/>
        <v/>
      </c>
      <c r="AS18" s="8" t="str">
        <f t="shared" si="5"/>
        <v/>
      </c>
      <c r="AT18" s="8" t="str">
        <f t="shared" si="5"/>
        <v/>
      </c>
      <c r="AU18" s="18" t="str">
        <f t="shared" si="5"/>
        <v/>
      </c>
    </row>
    <row r="19" spans="2:47" ht="17.5" x14ac:dyDescent="0.45">
      <c r="B19" s="17">
        <f t="shared" si="6"/>
        <v>15</v>
      </c>
      <c r="C19" s="4" t="s">
        <v>216</v>
      </c>
      <c r="D19" s="5" t="s">
        <v>226</v>
      </c>
      <c r="E19" s="4" t="s">
        <v>218</v>
      </c>
      <c r="F19" s="6">
        <f>+G$15+3</f>
        <v>45320</v>
      </c>
      <c r="G19" s="6">
        <f>+F19+11</f>
        <v>45331</v>
      </c>
      <c r="H19" s="5" t="s">
        <v>227</v>
      </c>
      <c r="I19" s="8" t="str">
        <f t="shared" si="7"/>
        <v/>
      </c>
      <c r="J19" s="8" t="str">
        <f t="shared" si="7"/>
        <v/>
      </c>
      <c r="K19" s="8" t="str">
        <f t="shared" si="7"/>
        <v/>
      </c>
      <c r="L19" s="8" t="str">
        <f t="shared" si="7"/>
        <v/>
      </c>
      <c r="M19" s="8" t="str">
        <f t="shared" si="7"/>
        <v/>
      </c>
      <c r="N19" s="9"/>
      <c r="O19" s="9"/>
      <c r="P19" s="8">
        <f t="shared" si="8"/>
        <v>1</v>
      </c>
      <c r="Q19" s="8">
        <f t="shared" si="8"/>
        <v>1</v>
      </c>
      <c r="R19" s="8">
        <f t="shared" si="8"/>
        <v>1</v>
      </c>
      <c r="S19" s="8">
        <f t="shared" si="8"/>
        <v>1</v>
      </c>
      <c r="T19" s="8">
        <f t="shared" si="8"/>
        <v>1</v>
      </c>
      <c r="U19" s="9"/>
      <c r="V19" s="9"/>
      <c r="W19" s="8">
        <f t="shared" si="9"/>
        <v>1</v>
      </c>
      <c r="X19" s="8">
        <f t="shared" si="9"/>
        <v>1</v>
      </c>
      <c r="Y19" s="8">
        <f t="shared" si="9"/>
        <v>1</v>
      </c>
      <c r="Z19" s="8">
        <f t="shared" si="9"/>
        <v>1</v>
      </c>
      <c r="AA19" s="8">
        <f t="shared" si="9"/>
        <v>1</v>
      </c>
      <c r="AB19" s="9"/>
      <c r="AC19" s="9"/>
      <c r="AD19" s="8" t="str">
        <f t="shared" si="10"/>
        <v/>
      </c>
      <c r="AE19" s="8" t="str">
        <f t="shared" si="10"/>
        <v/>
      </c>
      <c r="AF19" s="8" t="str">
        <f t="shared" si="10"/>
        <v/>
      </c>
      <c r="AG19" s="8" t="str">
        <f t="shared" si="10"/>
        <v/>
      </c>
      <c r="AH19" s="8" t="str">
        <f t="shared" si="10"/>
        <v/>
      </c>
      <c r="AI19" s="9"/>
      <c r="AJ19" s="9"/>
      <c r="AK19" s="8" t="str">
        <f t="shared" si="11"/>
        <v/>
      </c>
      <c r="AL19" s="8" t="str">
        <f t="shared" si="11"/>
        <v/>
      </c>
      <c r="AM19" s="8" t="str">
        <f t="shared" si="11"/>
        <v/>
      </c>
      <c r="AN19" s="8" t="str">
        <f t="shared" si="11"/>
        <v/>
      </c>
      <c r="AO19" s="8" t="str">
        <f t="shared" si="11"/>
        <v/>
      </c>
      <c r="AP19" s="9"/>
      <c r="AQ19" s="9"/>
      <c r="AR19" s="8" t="str">
        <f t="shared" si="5"/>
        <v/>
      </c>
      <c r="AS19" s="8" t="str">
        <f t="shared" si="5"/>
        <v/>
      </c>
      <c r="AT19" s="8" t="str">
        <f t="shared" si="5"/>
        <v/>
      </c>
      <c r="AU19" s="18" t="str">
        <f t="shared" si="5"/>
        <v/>
      </c>
    </row>
    <row r="20" spans="2:47" ht="17.5" x14ac:dyDescent="0.45">
      <c r="B20" s="17">
        <f t="shared" si="6"/>
        <v>16</v>
      </c>
      <c r="C20" s="4" t="s">
        <v>216</v>
      </c>
      <c r="D20" s="5" t="s">
        <v>228</v>
      </c>
      <c r="E20" s="4" t="s">
        <v>218</v>
      </c>
      <c r="F20" s="6">
        <f>+G16+3</f>
        <v>45334</v>
      </c>
      <c r="G20" s="6">
        <f>+F20+4</f>
        <v>45338</v>
      </c>
      <c r="H20" s="5" t="s">
        <v>227</v>
      </c>
      <c r="I20" s="8" t="str">
        <f t="shared" si="7"/>
        <v/>
      </c>
      <c r="J20" s="8" t="str">
        <f t="shared" si="7"/>
        <v/>
      </c>
      <c r="K20" s="8" t="str">
        <f t="shared" si="7"/>
        <v/>
      </c>
      <c r="L20" s="8" t="str">
        <f t="shared" si="7"/>
        <v/>
      </c>
      <c r="M20" s="8" t="str">
        <f t="shared" si="7"/>
        <v/>
      </c>
      <c r="N20" s="9"/>
      <c r="O20" s="9"/>
      <c r="P20" s="8" t="str">
        <f t="shared" si="8"/>
        <v/>
      </c>
      <c r="Q20" s="8" t="str">
        <f t="shared" si="8"/>
        <v/>
      </c>
      <c r="R20" s="8" t="str">
        <f t="shared" si="8"/>
        <v/>
      </c>
      <c r="S20" s="8" t="str">
        <f t="shared" si="8"/>
        <v/>
      </c>
      <c r="T20" s="8" t="str">
        <f t="shared" si="8"/>
        <v/>
      </c>
      <c r="U20" s="9"/>
      <c r="V20" s="9"/>
      <c r="W20" s="8" t="str">
        <f t="shared" si="9"/>
        <v/>
      </c>
      <c r="X20" s="8" t="str">
        <f t="shared" si="9"/>
        <v/>
      </c>
      <c r="Y20" s="8" t="str">
        <f t="shared" si="9"/>
        <v/>
      </c>
      <c r="Z20" s="8" t="str">
        <f t="shared" si="9"/>
        <v/>
      </c>
      <c r="AA20" s="8" t="str">
        <f t="shared" si="9"/>
        <v/>
      </c>
      <c r="AB20" s="9"/>
      <c r="AC20" s="9"/>
      <c r="AD20" s="8">
        <f t="shared" si="10"/>
        <v>1</v>
      </c>
      <c r="AE20" s="8">
        <f t="shared" si="10"/>
        <v>1</v>
      </c>
      <c r="AF20" s="8">
        <f t="shared" si="10"/>
        <v>1</v>
      </c>
      <c r="AG20" s="8">
        <f t="shared" si="10"/>
        <v>1</v>
      </c>
      <c r="AH20" s="8">
        <f t="shared" si="10"/>
        <v>1</v>
      </c>
      <c r="AI20" s="9"/>
      <c r="AJ20" s="9"/>
      <c r="AK20" s="8" t="str">
        <f t="shared" si="11"/>
        <v/>
      </c>
      <c r="AL20" s="8" t="str">
        <f t="shared" si="11"/>
        <v/>
      </c>
      <c r="AM20" s="8" t="str">
        <f t="shared" si="11"/>
        <v/>
      </c>
      <c r="AN20" s="8" t="str">
        <f t="shared" si="11"/>
        <v/>
      </c>
      <c r="AO20" s="8" t="str">
        <f t="shared" si="11"/>
        <v/>
      </c>
      <c r="AP20" s="9"/>
      <c r="AQ20" s="9"/>
      <c r="AR20" s="8" t="str">
        <f t="shared" si="5"/>
        <v/>
      </c>
      <c r="AS20" s="8" t="str">
        <f t="shared" si="5"/>
        <v/>
      </c>
      <c r="AT20" s="8" t="str">
        <f t="shared" si="5"/>
        <v/>
      </c>
      <c r="AU20" s="18" t="str">
        <f t="shared" si="5"/>
        <v/>
      </c>
    </row>
    <row r="21" spans="2:47" ht="17.5" x14ac:dyDescent="0.45">
      <c r="B21" s="17">
        <f t="shared" si="6"/>
        <v>17</v>
      </c>
      <c r="C21" s="4" t="s">
        <v>216</v>
      </c>
      <c r="D21" s="5" t="s">
        <v>197</v>
      </c>
      <c r="E21" s="4" t="s">
        <v>218</v>
      </c>
      <c r="F21" s="6">
        <v>45320</v>
      </c>
      <c r="G21" s="6">
        <f>+F21+4</f>
        <v>45324</v>
      </c>
      <c r="H21" s="5" t="s">
        <v>198</v>
      </c>
      <c r="I21" s="8" t="str">
        <f t="shared" si="7"/>
        <v/>
      </c>
      <c r="J21" s="8" t="str">
        <f t="shared" si="7"/>
        <v/>
      </c>
      <c r="K21" s="8" t="str">
        <f t="shared" si="7"/>
        <v/>
      </c>
      <c r="L21" s="8" t="str">
        <f t="shared" si="7"/>
        <v/>
      </c>
      <c r="M21" s="8" t="str">
        <f t="shared" si="7"/>
        <v/>
      </c>
      <c r="N21" s="9"/>
      <c r="O21" s="9"/>
      <c r="P21" s="8">
        <f t="shared" si="8"/>
        <v>1</v>
      </c>
      <c r="Q21" s="8">
        <f t="shared" si="8"/>
        <v>1</v>
      </c>
      <c r="R21" s="8">
        <f t="shared" si="8"/>
        <v>1</v>
      </c>
      <c r="S21" s="8">
        <f t="shared" si="8"/>
        <v>1</v>
      </c>
      <c r="T21" s="8">
        <f t="shared" si="8"/>
        <v>1</v>
      </c>
      <c r="U21" s="9"/>
      <c r="V21" s="9"/>
      <c r="W21" s="8" t="str">
        <f t="shared" si="9"/>
        <v/>
      </c>
      <c r="X21" s="8" t="str">
        <f t="shared" si="9"/>
        <v/>
      </c>
      <c r="Y21" s="8" t="str">
        <f t="shared" si="9"/>
        <v/>
      </c>
      <c r="Z21" s="8" t="str">
        <f t="shared" si="9"/>
        <v/>
      </c>
      <c r="AA21" s="8" t="str">
        <f t="shared" si="9"/>
        <v/>
      </c>
      <c r="AB21" s="9"/>
      <c r="AC21" s="9"/>
      <c r="AD21" s="8" t="str">
        <f t="shared" si="10"/>
        <v/>
      </c>
      <c r="AE21" s="8" t="str">
        <f t="shared" si="10"/>
        <v/>
      </c>
      <c r="AF21" s="8" t="str">
        <f t="shared" si="10"/>
        <v/>
      </c>
      <c r="AG21" s="8" t="str">
        <f t="shared" si="10"/>
        <v/>
      </c>
      <c r="AH21" s="8" t="str">
        <f t="shared" si="10"/>
        <v/>
      </c>
      <c r="AI21" s="9"/>
      <c r="AJ21" s="9"/>
      <c r="AK21" s="8" t="str">
        <f t="shared" si="11"/>
        <v/>
      </c>
      <c r="AL21" s="8" t="str">
        <f t="shared" si="11"/>
        <v/>
      </c>
      <c r="AM21" s="8" t="str">
        <f t="shared" si="11"/>
        <v/>
      </c>
      <c r="AN21" s="8" t="str">
        <f t="shared" si="11"/>
        <v/>
      </c>
      <c r="AO21" s="8" t="str">
        <f t="shared" si="11"/>
        <v/>
      </c>
      <c r="AP21" s="9"/>
      <c r="AQ21" s="9"/>
      <c r="AR21" s="8" t="str">
        <f t="shared" si="5"/>
        <v/>
      </c>
      <c r="AS21" s="8" t="str">
        <f t="shared" si="5"/>
        <v/>
      </c>
      <c r="AT21" s="8" t="str">
        <f t="shared" si="5"/>
        <v/>
      </c>
      <c r="AU21" s="18" t="str">
        <f t="shared" si="5"/>
        <v/>
      </c>
    </row>
    <row r="22" spans="2:47" ht="17.5" x14ac:dyDescent="0.45">
      <c r="B22" s="17">
        <f t="shared" si="6"/>
        <v>18</v>
      </c>
      <c r="C22" s="4" t="s">
        <v>216</v>
      </c>
      <c r="D22" s="5" t="s">
        <v>229</v>
      </c>
      <c r="E22" s="4" t="s">
        <v>218</v>
      </c>
      <c r="F22" s="6">
        <f>+G19+3</f>
        <v>45334</v>
      </c>
      <c r="G22" s="6">
        <f>+F22+4</f>
        <v>45338</v>
      </c>
      <c r="H22" s="5" t="s">
        <v>227</v>
      </c>
      <c r="I22" s="8" t="str">
        <f t="shared" si="7"/>
        <v/>
      </c>
      <c r="J22" s="8" t="str">
        <f t="shared" si="7"/>
        <v/>
      </c>
      <c r="K22" s="8" t="str">
        <f t="shared" si="7"/>
        <v/>
      </c>
      <c r="L22" s="8" t="str">
        <f t="shared" si="7"/>
        <v/>
      </c>
      <c r="M22" s="8" t="str">
        <f t="shared" si="7"/>
        <v/>
      </c>
      <c r="N22" s="9"/>
      <c r="O22" s="9"/>
      <c r="P22" s="8" t="str">
        <f t="shared" si="8"/>
        <v/>
      </c>
      <c r="Q22" s="8" t="str">
        <f t="shared" si="8"/>
        <v/>
      </c>
      <c r="R22" s="8" t="str">
        <f t="shared" si="8"/>
        <v/>
      </c>
      <c r="S22" s="8" t="str">
        <f t="shared" si="8"/>
        <v/>
      </c>
      <c r="T22" s="8" t="str">
        <f t="shared" si="8"/>
        <v/>
      </c>
      <c r="U22" s="9"/>
      <c r="V22" s="9"/>
      <c r="W22" s="8" t="str">
        <f t="shared" si="9"/>
        <v/>
      </c>
      <c r="X22" s="8" t="str">
        <f t="shared" si="9"/>
        <v/>
      </c>
      <c r="Y22" s="8" t="str">
        <f t="shared" si="9"/>
        <v/>
      </c>
      <c r="Z22" s="8" t="str">
        <f t="shared" si="9"/>
        <v/>
      </c>
      <c r="AA22" s="8" t="str">
        <f t="shared" si="9"/>
        <v/>
      </c>
      <c r="AB22" s="9"/>
      <c r="AC22" s="9"/>
      <c r="AD22" s="8">
        <f t="shared" si="10"/>
        <v>1</v>
      </c>
      <c r="AE22" s="8">
        <f t="shared" si="10"/>
        <v>1</v>
      </c>
      <c r="AF22" s="8">
        <f t="shared" si="10"/>
        <v>1</v>
      </c>
      <c r="AG22" s="8">
        <f t="shared" si="10"/>
        <v>1</v>
      </c>
      <c r="AH22" s="8">
        <f t="shared" si="10"/>
        <v>1</v>
      </c>
      <c r="AI22" s="9"/>
      <c r="AJ22" s="9"/>
      <c r="AK22" s="8" t="str">
        <f t="shared" si="11"/>
        <v/>
      </c>
      <c r="AL22" s="8" t="str">
        <f t="shared" si="11"/>
        <v/>
      </c>
      <c r="AM22" s="8" t="str">
        <f t="shared" si="11"/>
        <v/>
      </c>
      <c r="AN22" s="8" t="str">
        <f t="shared" si="11"/>
        <v/>
      </c>
      <c r="AO22" s="8" t="str">
        <f t="shared" si="11"/>
        <v/>
      </c>
      <c r="AP22" s="9"/>
      <c r="AQ22" s="9"/>
      <c r="AR22" s="8" t="str">
        <f t="shared" si="5"/>
        <v/>
      </c>
      <c r="AS22" s="8" t="str">
        <f t="shared" si="5"/>
        <v/>
      </c>
      <c r="AT22" s="8" t="str">
        <f t="shared" si="5"/>
        <v/>
      </c>
      <c r="AU22" s="18" t="str">
        <f t="shared" si="5"/>
        <v/>
      </c>
    </row>
    <row r="23" spans="2:47" ht="17.5" x14ac:dyDescent="0.45">
      <c r="B23" s="17">
        <f t="shared" si="6"/>
        <v>19</v>
      </c>
      <c r="C23" s="4" t="s">
        <v>216</v>
      </c>
      <c r="D23" s="5" t="s">
        <v>230</v>
      </c>
      <c r="E23" s="4" t="s">
        <v>218</v>
      </c>
      <c r="F23" s="6">
        <f>+G20+3</f>
        <v>45341</v>
      </c>
      <c r="G23" s="6">
        <f>+F23+4</f>
        <v>45345</v>
      </c>
      <c r="H23" s="5" t="s">
        <v>227</v>
      </c>
      <c r="I23" s="8" t="str">
        <f t="shared" si="7"/>
        <v/>
      </c>
      <c r="J23" s="8" t="str">
        <f t="shared" si="7"/>
        <v/>
      </c>
      <c r="K23" s="8" t="str">
        <f t="shared" si="7"/>
        <v/>
      </c>
      <c r="L23" s="8" t="str">
        <f t="shared" si="7"/>
        <v/>
      </c>
      <c r="M23" s="8" t="str">
        <f t="shared" si="7"/>
        <v/>
      </c>
      <c r="N23" s="9"/>
      <c r="O23" s="9"/>
      <c r="P23" s="8" t="str">
        <f t="shared" si="8"/>
        <v/>
      </c>
      <c r="Q23" s="8" t="str">
        <f t="shared" si="8"/>
        <v/>
      </c>
      <c r="R23" s="8" t="str">
        <f t="shared" si="8"/>
        <v/>
      </c>
      <c r="S23" s="8" t="str">
        <f t="shared" si="8"/>
        <v/>
      </c>
      <c r="T23" s="8" t="str">
        <f t="shared" si="8"/>
        <v/>
      </c>
      <c r="U23" s="9"/>
      <c r="V23" s="9"/>
      <c r="W23" s="8" t="str">
        <f t="shared" si="9"/>
        <v/>
      </c>
      <c r="X23" s="8" t="str">
        <f t="shared" si="9"/>
        <v/>
      </c>
      <c r="Y23" s="8" t="str">
        <f t="shared" si="9"/>
        <v/>
      </c>
      <c r="Z23" s="8" t="str">
        <f t="shared" si="9"/>
        <v/>
      </c>
      <c r="AA23" s="8" t="str">
        <f t="shared" si="9"/>
        <v/>
      </c>
      <c r="AB23" s="9"/>
      <c r="AC23" s="9"/>
      <c r="AD23" s="8" t="str">
        <f t="shared" si="10"/>
        <v/>
      </c>
      <c r="AE23" s="8" t="str">
        <f t="shared" si="10"/>
        <v/>
      </c>
      <c r="AF23" s="8" t="str">
        <f t="shared" si="10"/>
        <v/>
      </c>
      <c r="AG23" s="8" t="str">
        <f t="shared" si="10"/>
        <v/>
      </c>
      <c r="AH23" s="8" t="str">
        <f t="shared" si="10"/>
        <v/>
      </c>
      <c r="AI23" s="9"/>
      <c r="AJ23" s="9"/>
      <c r="AK23" s="8">
        <f t="shared" si="11"/>
        <v>1</v>
      </c>
      <c r="AL23" s="8">
        <f t="shared" si="11"/>
        <v>1</v>
      </c>
      <c r="AM23" s="8">
        <f t="shared" si="11"/>
        <v>1</v>
      </c>
      <c r="AN23" s="8">
        <f t="shared" si="11"/>
        <v>1</v>
      </c>
      <c r="AO23" s="8">
        <f t="shared" si="11"/>
        <v>1</v>
      </c>
      <c r="AP23" s="9"/>
      <c r="AQ23" s="9"/>
      <c r="AR23" s="8" t="str">
        <f t="shared" si="5"/>
        <v/>
      </c>
      <c r="AS23" s="8" t="str">
        <f t="shared" si="5"/>
        <v/>
      </c>
      <c r="AT23" s="8" t="str">
        <f t="shared" si="5"/>
        <v/>
      </c>
      <c r="AU23" s="18" t="str">
        <f t="shared" si="5"/>
        <v/>
      </c>
    </row>
    <row r="24" spans="2:47" ht="17.5" x14ac:dyDescent="0.45">
      <c r="B24" s="17">
        <f t="shared" si="6"/>
        <v>20</v>
      </c>
      <c r="C24" s="4" t="s">
        <v>216</v>
      </c>
      <c r="D24" s="5" t="s">
        <v>231</v>
      </c>
      <c r="E24" s="4" t="s">
        <v>218</v>
      </c>
      <c r="F24" s="6">
        <v>45334</v>
      </c>
      <c r="G24" s="6">
        <f>+F24+11</f>
        <v>45345</v>
      </c>
      <c r="H24" s="5" t="s">
        <v>232</v>
      </c>
      <c r="I24" s="8" t="str">
        <f t="shared" si="7"/>
        <v/>
      </c>
      <c r="J24" s="8" t="str">
        <f t="shared" si="7"/>
        <v/>
      </c>
      <c r="K24" s="8" t="str">
        <f t="shared" si="7"/>
        <v/>
      </c>
      <c r="L24" s="8" t="str">
        <f t="shared" si="7"/>
        <v/>
      </c>
      <c r="M24" s="8" t="str">
        <f t="shared" si="7"/>
        <v/>
      </c>
      <c r="N24" s="9"/>
      <c r="O24" s="9"/>
      <c r="P24" s="8" t="str">
        <f t="shared" si="8"/>
        <v/>
      </c>
      <c r="Q24" s="8" t="str">
        <f t="shared" si="8"/>
        <v/>
      </c>
      <c r="R24" s="8" t="str">
        <f t="shared" si="8"/>
        <v/>
      </c>
      <c r="S24" s="8" t="str">
        <f t="shared" si="8"/>
        <v/>
      </c>
      <c r="T24" s="8" t="str">
        <f t="shared" si="8"/>
        <v/>
      </c>
      <c r="U24" s="9"/>
      <c r="V24" s="9"/>
      <c r="W24" s="8" t="str">
        <f t="shared" si="9"/>
        <v/>
      </c>
      <c r="X24" s="8" t="str">
        <f t="shared" si="9"/>
        <v/>
      </c>
      <c r="Y24" s="8" t="str">
        <f t="shared" si="9"/>
        <v/>
      </c>
      <c r="Z24" s="8" t="str">
        <f t="shared" si="9"/>
        <v/>
      </c>
      <c r="AA24" s="8" t="str">
        <f t="shared" si="9"/>
        <v/>
      </c>
      <c r="AB24" s="9"/>
      <c r="AC24" s="9"/>
      <c r="AD24" s="8">
        <f t="shared" si="10"/>
        <v>1</v>
      </c>
      <c r="AE24" s="8">
        <f t="shared" si="10"/>
        <v>1</v>
      </c>
      <c r="AF24" s="8">
        <f t="shared" si="10"/>
        <v>1</v>
      </c>
      <c r="AG24" s="8">
        <f t="shared" si="10"/>
        <v>1</v>
      </c>
      <c r="AH24" s="8">
        <f t="shared" si="10"/>
        <v>1</v>
      </c>
      <c r="AI24" s="9"/>
      <c r="AJ24" s="9"/>
      <c r="AK24" s="8">
        <f t="shared" si="11"/>
        <v>1</v>
      </c>
      <c r="AL24" s="8">
        <f t="shared" si="11"/>
        <v>1</v>
      </c>
      <c r="AM24" s="8">
        <f t="shared" si="11"/>
        <v>1</v>
      </c>
      <c r="AN24" s="8">
        <f t="shared" si="11"/>
        <v>1</v>
      </c>
      <c r="AO24" s="8">
        <f t="shared" si="11"/>
        <v>1</v>
      </c>
      <c r="AP24" s="9"/>
      <c r="AQ24" s="9"/>
      <c r="AR24" s="8" t="str">
        <f t="shared" si="5"/>
        <v/>
      </c>
      <c r="AS24" s="8" t="str">
        <f t="shared" si="5"/>
        <v/>
      </c>
      <c r="AT24" s="8" t="str">
        <f t="shared" si="5"/>
        <v/>
      </c>
      <c r="AU24" s="18" t="str">
        <f t="shared" si="5"/>
        <v/>
      </c>
    </row>
    <row r="25" spans="2:47" ht="17.5" x14ac:dyDescent="0.45">
      <c r="B25" s="17">
        <f t="shared" si="6"/>
        <v>21</v>
      </c>
      <c r="C25" s="4" t="s">
        <v>216</v>
      </c>
      <c r="D25" s="5" t="s">
        <v>233</v>
      </c>
      <c r="E25" s="4" t="s">
        <v>218</v>
      </c>
      <c r="F25" s="6">
        <f>+F$24+4</f>
        <v>45338</v>
      </c>
      <c r="G25" s="6">
        <f>+F25</f>
        <v>45338</v>
      </c>
      <c r="H25" s="5" t="s">
        <v>232</v>
      </c>
      <c r="I25" s="8" t="str">
        <f t="shared" si="7"/>
        <v/>
      </c>
      <c r="J25" s="8" t="str">
        <f t="shared" si="7"/>
        <v/>
      </c>
      <c r="K25" s="8" t="str">
        <f t="shared" si="7"/>
        <v/>
      </c>
      <c r="L25" s="8" t="str">
        <f t="shared" si="7"/>
        <v/>
      </c>
      <c r="M25" s="8" t="str">
        <f t="shared" si="7"/>
        <v/>
      </c>
      <c r="N25" s="9"/>
      <c r="O25" s="9"/>
      <c r="P25" s="8" t="str">
        <f t="shared" si="8"/>
        <v/>
      </c>
      <c r="Q25" s="8" t="str">
        <f t="shared" si="8"/>
        <v/>
      </c>
      <c r="R25" s="8" t="str">
        <f t="shared" si="8"/>
        <v/>
      </c>
      <c r="S25" s="8" t="str">
        <f t="shared" si="8"/>
        <v/>
      </c>
      <c r="T25" s="8" t="str">
        <f t="shared" si="8"/>
        <v/>
      </c>
      <c r="U25" s="9"/>
      <c r="V25" s="9"/>
      <c r="W25" s="8" t="str">
        <f t="shared" si="9"/>
        <v/>
      </c>
      <c r="X25" s="8" t="str">
        <f t="shared" si="9"/>
        <v/>
      </c>
      <c r="Y25" s="8" t="str">
        <f t="shared" si="9"/>
        <v/>
      </c>
      <c r="Z25" s="8" t="str">
        <f t="shared" si="9"/>
        <v/>
      </c>
      <c r="AA25" s="8" t="str">
        <f t="shared" si="9"/>
        <v/>
      </c>
      <c r="AB25" s="9"/>
      <c r="AC25" s="9"/>
      <c r="AD25" s="8" t="str">
        <f t="shared" si="10"/>
        <v/>
      </c>
      <c r="AE25" s="8" t="str">
        <f t="shared" si="10"/>
        <v/>
      </c>
      <c r="AF25" s="8" t="str">
        <f t="shared" si="10"/>
        <v/>
      </c>
      <c r="AG25" s="8" t="str">
        <f t="shared" si="10"/>
        <v/>
      </c>
      <c r="AH25" s="8">
        <f t="shared" si="10"/>
        <v>1</v>
      </c>
      <c r="AI25" s="9"/>
      <c r="AJ25" s="9"/>
      <c r="AK25" s="8" t="str">
        <f t="shared" si="11"/>
        <v/>
      </c>
      <c r="AL25" s="8" t="str">
        <f t="shared" si="11"/>
        <v/>
      </c>
      <c r="AM25" s="8" t="str">
        <f t="shared" si="11"/>
        <v/>
      </c>
      <c r="AN25" s="8" t="str">
        <f t="shared" si="11"/>
        <v/>
      </c>
      <c r="AO25" s="8" t="str">
        <f t="shared" si="11"/>
        <v/>
      </c>
      <c r="AP25" s="9"/>
      <c r="AQ25" s="9"/>
      <c r="AR25" s="8" t="str">
        <f t="shared" si="5"/>
        <v/>
      </c>
      <c r="AS25" s="8" t="str">
        <f t="shared" si="5"/>
        <v/>
      </c>
      <c r="AT25" s="8" t="str">
        <f t="shared" si="5"/>
        <v/>
      </c>
      <c r="AU25" s="18" t="str">
        <f t="shared" si="5"/>
        <v/>
      </c>
    </row>
    <row r="26" spans="2:47" ht="17.5" x14ac:dyDescent="0.45">
      <c r="B26" s="17">
        <f t="shared" si="6"/>
        <v>22</v>
      </c>
      <c r="C26" s="4" t="s">
        <v>216</v>
      </c>
      <c r="D26" s="5" t="s">
        <v>234</v>
      </c>
      <c r="E26" s="4" t="s">
        <v>218</v>
      </c>
      <c r="F26" s="6">
        <f>+G$24</f>
        <v>45345</v>
      </c>
      <c r="G26" s="6">
        <f>+F26</f>
        <v>45345</v>
      </c>
      <c r="H26" s="5" t="s">
        <v>232</v>
      </c>
      <c r="I26" s="8" t="str">
        <f t="shared" si="7"/>
        <v/>
      </c>
      <c r="J26" s="8" t="str">
        <f t="shared" si="7"/>
        <v/>
      </c>
      <c r="K26" s="8" t="str">
        <f t="shared" si="7"/>
        <v/>
      </c>
      <c r="L26" s="8" t="str">
        <f t="shared" si="7"/>
        <v/>
      </c>
      <c r="M26" s="8" t="str">
        <f t="shared" si="7"/>
        <v/>
      </c>
      <c r="N26" s="9"/>
      <c r="O26" s="9"/>
      <c r="P26" s="8" t="str">
        <f t="shared" si="8"/>
        <v/>
      </c>
      <c r="Q26" s="8" t="str">
        <f t="shared" si="8"/>
        <v/>
      </c>
      <c r="R26" s="8" t="str">
        <f t="shared" si="8"/>
        <v/>
      </c>
      <c r="S26" s="8" t="str">
        <f t="shared" si="8"/>
        <v/>
      </c>
      <c r="T26" s="8" t="str">
        <f t="shared" si="8"/>
        <v/>
      </c>
      <c r="U26" s="9"/>
      <c r="V26" s="9"/>
      <c r="W26" s="8" t="str">
        <f t="shared" si="9"/>
        <v/>
      </c>
      <c r="X26" s="8" t="str">
        <f t="shared" si="9"/>
        <v/>
      </c>
      <c r="Y26" s="8" t="str">
        <f t="shared" si="9"/>
        <v/>
      </c>
      <c r="Z26" s="8" t="str">
        <f t="shared" si="9"/>
        <v/>
      </c>
      <c r="AA26" s="8" t="str">
        <f t="shared" si="9"/>
        <v/>
      </c>
      <c r="AB26" s="9"/>
      <c r="AC26" s="9"/>
      <c r="AD26" s="8" t="str">
        <f t="shared" si="10"/>
        <v/>
      </c>
      <c r="AE26" s="8" t="str">
        <f t="shared" si="10"/>
        <v/>
      </c>
      <c r="AF26" s="8" t="str">
        <f t="shared" si="10"/>
        <v/>
      </c>
      <c r="AG26" s="8" t="str">
        <f t="shared" si="10"/>
        <v/>
      </c>
      <c r="AH26" s="8" t="str">
        <f t="shared" si="10"/>
        <v/>
      </c>
      <c r="AI26" s="9"/>
      <c r="AJ26" s="9"/>
      <c r="AK26" s="8" t="str">
        <f t="shared" si="11"/>
        <v/>
      </c>
      <c r="AL26" s="8" t="str">
        <f t="shared" si="11"/>
        <v/>
      </c>
      <c r="AM26" s="8" t="str">
        <f t="shared" si="11"/>
        <v/>
      </c>
      <c r="AN26" s="8" t="str">
        <f t="shared" si="11"/>
        <v/>
      </c>
      <c r="AO26" s="8">
        <f t="shared" si="11"/>
        <v>1</v>
      </c>
      <c r="AP26" s="9"/>
      <c r="AQ26" s="9"/>
      <c r="AR26" s="8" t="str">
        <f t="shared" si="5"/>
        <v/>
      </c>
      <c r="AS26" s="8" t="str">
        <f t="shared" si="5"/>
        <v/>
      </c>
      <c r="AT26" s="8" t="str">
        <f t="shared" si="5"/>
        <v/>
      </c>
      <c r="AU26" s="18" t="str">
        <f t="shared" si="5"/>
        <v/>
      </c>
    </row>
    <row r="27" spans="2:47" ht="17.5" x14ac:dyDescent="0.45">
      <c r="B27" s="17">
        <f t="shared" si="6"/>
        <v>23</v>
      </c>
      <c r="C27" s="4" t="s">
        <v>216</v>
      </c>
      <c r="D27" s="5" t="s">
        <v>208</v>
      </c>
      <c r="E27" s="4" t="s">
        <v>218</v>
      </c>
      <c r="F27" s="6">
        <v>45313</v>
      </c>
      <c r="G27" s="6">
        <f>+F27+11</f>
        <v>45324</v>
      </c>
      <c r="H27" s="5" t="s">
        <v>209</v>
      </c>
      <c r="I27" s="8">
        <f t="shared" si="7"/>
        <v>1</v>
      </c>
      <c r="J27" s="8">
        <f t="shared" si="7"/>
        <v>1</v>
      </c>
      <c r="K27" s="8">
        <f t="shared" si="7"/>
        <v>1</v>
      </c>
      <c r="L27" s="8">
        <f t="shared" si="7"/>
        <v>1</v>
      </c>
      <c r="M27" s="8">
        <f t="shared" si="7"/>
        <v>1</v>
      </c>
      <c r="N27" s="9"/>
      <c r="O27" s="9"/>
      <c r="P27" s="8">
        <f t="shared" si="8"/>
        <v>1</v>
      </c>
      <c r="Q27" s="8">
        <f t="shared" si="8"/>
        <v>1</v>
      </c>
      <c r="R27" s="8">
        <f t="shared" si="8"/>
        <v>1</v>
      </c>
      <c r="S27" s="8">
        <f t="shared" si="8"/>
        <v>1</v>
      </c>
      <c r="T27" s="8">
        <f t="shared" si="8"/>
        <v>1</v>
      </c>
      <c r="U27" s="9"/>
      <c r="V27" s="9"/>
      <c r="W27" s="8" t="str">
        <f t="shared" si="9"/>
        <v/>
      </c>
      <c r="X27" s="8" t="str">
        <f t="shared" si="9"/>
        <v/>
      </c>
      <c r="Y27" s="8" t="str">
        <f t="shared" si="9"/>
        <v/>
      </c>
      <c r="Z27" s="8" t="str">
        <f t="shared" si="9"/>
        <v/>
      </c>
      <c r="AA27" s="8" t="str">
        <f t="shared" si="9"/>
        <v/>
      </c>
      <c r="AB27" s="9"/>
      <c r="AC27" s="9"/>
      <c r="AD27" s="8" t="str">
        <f t="shared" si="10"/>
        <v/>
      </c>
      <c r="AE27" s="8" t="str">
        <f t="shared" si="10"/>
        <v/>
      </c>
      <c r="AF27" s="8" t="str">
        <f t="shared" si="10"/>
        <v/>
      </c>
      <c r="AG27" s="8" t="str">
        <f t="shared" si="10"/>
        <v/>
      </c>
      <c r="AH27" s="8" t="str">
        <f t="shared" si="10"/>
        <v/>
      </c>
      <c r="AI27" s="9"/>
      <c r="AJ27" s="9"/>
      <c r="AK27" s="8" t="str">
        <f t="shared" si="11"/>
        <v/>
      </c>
      <c r="AL27" s="8" t="str">
        <f t="shared" si="11"/>
        <v/>
      </c>
      <c r="AM27" s="8" t="str">
        <f t="shared" si="11"/>
        <v/>
      </c>
      <c r="AN27" s="8" t="str">
        <f t="shared" si="11"/>
        <v/>
      </c>
      <c r="AO27" s="8" t="str">
        <f t="shared" si="11"/>
        <v/>
      </c>
      <c r="AP27" s="9"/>
      <c r="AQ27" s="9"/>
      <c r="AR27" s="8" t="str">
        <f t="shared" si="5"/>
        <v/>
      </c>
      <c r="AS27" s="8" t="str">
        <f t="shared" si="5"/>
        <v/>
      </c>
      <c r="AT27" s="8" t="str">
        <f t="shared" si="5"/>
        <v/>
      </c>
      <c r="AU27" s="18" t="str">
        <f t="shared" si="5"/>
        <v/>
      </c>
    </row>
    <row r="28" spans="2:47" ht="17.5" x14ac:dyDescent="0.45">
      <c r="B28" s="17">
        <f t="shared" si="6"/>
        <v>24</v>
      </c>
      <c r="C28" s="4" t="s">
        <v>216</v>
      </c>
      <c r="D28" s="5" t="s">
        <v>210</v>
      </c>
      <c r="E28" s="4" t="s">
        <v>218</v>
      </c>
      <c r="F28" s="6">
        <v>45320</v>
      </c>
      <c r="G28" s="6">
        <f>+F28+4</f>
        <v>45324</v>
      </c>
      <c r="H28" s="5" t="s">
        <v>235</v>
      </c>
      <c r="I28" s="8" t="str">
        <f t="shared" si="7"/>
        <v/>
      </c>
      <c r="J28" s="8" t="str">
        <f t="shared" si="7"/>
        <v/>
      </c>
      <c r="K28" s="8" t="str">
        <f t="shared" si="7"/>
        <v/>
      </c>
      <c r="L28" s="8" t="str">
        <f t="shared" si="7"/>
        <v/>
      </c>
      <c r="M28" s="8" t="str">
        <f t="shared" si="7"/>
        <v/>
      </c>
      <c r="N28" s="9"/>
      <c r="O28" s="9"/>
      <c r="P28" s="8">
        <f t="shared" si="8"/>
        <v>1</v>
      </c>
      <c r="Q28" s="8">
        <f t="shared" si="8"/>
        <v>1</v>
      </c>
      <c r="R28" s="8">
        <f t="shared" si="8"/>
        <v>1</v>
      </c>
      <c r="S28" s="8">
        <f t="shared" si="8"/>
        <v>1</v>
      </c>
      <c r="T28" s="8">
        <f t="shared" si="8"/>
        <v>1</v>
      </c>
      <c r="U28" s="9"/>
      <c r="V28" s="9"/>
      <c r="W28" s="8" t="str">
        <f t="shared" si="9"/>
        <v/>
      </c>
      <c r="X28" s="8" t="str">
        <f t="shared" si="9"/>
        <v/>
      </c>
      <c r="Y28" s="8" t="str">
        <f t="shared" si="9"/>
        <v/>
      </c>
      <c r="Z28" s="8" t="str">
        <f t="shared" si="9"/>
        <v/>
      </c>
      <c r="AA28" s="8" t="str">
        <f t="shared" si="9"/>
        <v/>
      </c>
      <c r="AB28" s="9"/>
      <c r="AC28" s="9"/>
      <c r="AD28" s="8" t="str">
        <f t="shared" si="10"/>
        <v/>
      </c>
      <c r="AE28" s="8" t="str">
        <f t="shared" si="10"/>
        <v/>
      </c>
      <c r="AF28" s="8" t="str">
        <f t="shared" si="10"/>
        <v/>
      </c>
      <c r="AG28" s="8" t="str">
        <f t="shared" si="10"/>
        <v/>
      </c>
      <c r="AH28" s="8" t="str">
        <f t="shared" si="10"/>
        <v/>
      </c>
      <c r="AI28" s="9"/>
      <c r="AJ28" s="9"/>
      <c r="AK28" s="8" t="str">
        <f t="shared" si="11"/>
        <v/>
      </c>
      <c r="AL28" s="8" t="str">
        <f t="shared" si="11"/>
        <v/>
      </c>
      <c r="AM28" s="8" t="str">
        <f t="shared" si="11"/>
        <v/>
      </c>
      <c r="AN28" s="8" t="str">
        <f t="shared" si="11"/>
        <v/>
      </c>
      <c r="AO28" s="8" t="str">
        <f t="shared" si="11"/>
        <v/>
      </c>
      <c r="AP28" s="9"/>
      <c r="AQ28" s="9"/>
      <c r="AR28" s="8" t="str">
        <f t="shared" si="5"/>
        <v/>
      </c>
      <c r="AS28" s="8" t="str">
        <f t="shared" si="5"/>
        <v/>
      </c>
      <c r="AT28" s="8" t="str">
        <f t="shared" si="5"/>
        <v/>
      </c>
      <c r="AU28" s="18" t="str">
        <f t="shared" si="5"/>
        <v/>
      </c>
    </row>
    <row r="29" spans="2:47" ht="17.5" x14ac:dyDescent="0.45">
      <c r="B29" s="17">
        <f t="shared" si="6"/>
        <v>25</v>
      </c>
      <c r="C29" s="4" t="s">
        <v>216</v>
      </c>
      <c r="D29" s="5" t="s">
        <v>236</v>
      </c>
      <c r="E29" s="4" t="s">
        <v>218</v>
      </c>
      <c r="F29" s="6">
        <f>+G$28+2</f>
        <v>45326</v>
      </c>
      <c r="G29" s="6">
        <f>+F29+5</f>
        <v>45331</v>
      </c>
      <c r="H29" s="5" t="s">
        <v>237</v>
      </c>
      <c r="I29" s="8" t="str">
        <f t="shared" si="7"/>
        <v/>
      </c>
      <c r="J29" s="8" t="str">
        <f t="shared" si="7"/>
        <v/>
      </c>
      <c r="K29" s="8" t="str">
        <f t="shared" si="7"/>
        <v/>
      </c>
      <c r="L29" s="8" t="str">
        <f t="shared" si="7"/>
        <v/>
      </c>
      <c r="M29" s="8" t="str">
        <f t="shared" si="7"/>
        <v/>
      </c>
      <c r="N29" s="9"/>
      <c r="O29" s="9"/>
      <c r="P29" s="8" t="str">
        <f t="shared" si="8"/>
        <v/>
      </c>
      <c r="Q29" s="8" t="str">
        <f t="shared" si="8"/>
        <v/>
      </c>
      <c r="R29" s="8" t="str">
        <f t="shared" si="8"/>
        <v/>
      </c>
      <c r="S29" s="8" t="str">
        <f t="shared" si="8"/>
        <v/>
      </c>
      <c r="T29" s="8" t="str">
        <f t="shared" si="8"/>
        <v/>
      </c>
      <c r="U29" s="9"/>
      <c r="V29" s="9"/>
      <c r="W29" s="8">
        <f t="shared" si="9"/>
        <v>1</v>
      </c>
      <c r="X29" s="8">
        <f t="shared" si="9"/>
        <v>1</v>
      </c>
      <c r="Y29" s="8">
        <f t="shared" si="9"/>
        <v>1</v>
      </c>
      <c r="Z29" s="8">
        <f t="shared" si="9"/>
        <v>1</v>
      </c>
      <c r="AA29" s="8">
        <f t="shared" si="9"/>
        <v>1</v>
      </c>
      <c r="AB29" s="9"/>
      <c r="AC29" s="9"/>
      <c r="AD29" s="8" t="str">
        <f t="shared" si="10"/>
        <v/>
      </c>
      <c r="AE29" s="8" t="str">
        <f t="shared" si="10"/>
        <v/>
      </c>
      <c r="AF29" s="8" t="str">
        <f t="shared" si="10"/>
        <v/>
      </c>
      <c r="AG29" s="8" t="str">
        <f t="shared" si="10"/>
        <v/>
      </c>
      <c r="AH29" s="8" t="str">
        <f t="shared" si="10"/>
        <v/>
      </c>
      <c r="AI29" s="9"/>
      <c r="AJ29" s="9"/>
      <c r="AK29" s="8" t="str">
        <f t="shared" si="11"/>
        <v/>
      </c>
      <c r="AL29" s="8" t="str">
        <f t="shared" si="11"/>
        <v/>
      </c>
      <c r="AM29" s="8" t="str">
        <f t="shared" si="11"/>
        <v/>
      </c>
      <c r="AN29" s="8" t="str">
        <f t="shared" si="11"/>
        <v/>
      </c>
      <c r="AO29" s="8" t="str">
        <f t="shared" si="11"/>
        <v/>
      </c>
      <c r="AP29" s="9"/>
      <c r="AQ29" s="9"/>
      <c r="AR29" s="8" t="str">
        <f t="shared" si="5"/>
        <v/>
      </c>
      <c r="AS29" s="8" t="str">
        <f t="shared" si="5"/>
        <v/>
      </c>
      <c r="AT29" s="8" t="str">
        <f t="shared" si="5"/>
        <v/>
      </c>
      <c r="AU29" s="18" t="str">
        <f t="shared" si="5"/>
        <v/>
      </c>
    </row>
    <row r="30" spans="2:47" x14ac:dyDescent="0.45">
      <c r="B30" s="17">
        <f t="shared" si="6"/>
        <v>26</v>
      </c>
      <c r="C30" s="4" t="s">
        <v>216</v>
      </c>
      <c r="D30" s="5" t="s">
        <v>238</v>
      </c>
      <c r="E30" s="4" t="s">
        <v>218</v>
      </c>
      <c r="F30" s="6">
        <v>45320</v>
      </c>
      <c r="G30" s="6">
        <f>+F30+4</f>
        <v>45324</v>
      </c>
      <c r="H30" s="5" t="s">
        <v>239</v>
      </c>
      <c r="I30" s="8"/>
      <c r="J30" s="8"/>
      <c r="K30" s="8"/>
      <c r="L30" s="8"/>
      <c r="M30" s="8"/>
      <c r="N30" s="9"/>
      <c r="O30" s="9"/>
      <c r="P30" s="8"/>
      <c r="Q30" s="8"/>
      <c r="R30" s="8"/>
      <c r="S30" s="8"/>
      <c r="T30" s="8"/>
      <c r="U30" s="9"/>
      <c r="V30" s="9"/>
      <c r="W30" s="8"/>
      <c r="X30" s="8"/>
      <c r="Y30" s="8"/>
      <c r="Z30" s="8"/>
      <c r="AA30" s="8"/>
      <c r="AB30" s="9"/>
      <c r="AC30" s="9"/>
      <c r="AD30" s="8"/>
      <c r="AE30" s="8"/>
      <c r="AF30" s="8"/>
      <c r="AG30" s="8"/>
      <c r="AH30" s="8"/>
      <c r="AI30" s="9"/>
      <c r="AJ30" s="9"/>
      <c r="AK30" s="8"/>
      <c r="AL30" s="8"/>
      <c r="AM30" s="8"/>
      <c r="AN30" s="8"/>
      <c r="AO30" s="8"/>
      <c r="AP30" s="9"/>
      <c r="AQ30" s="9"/>
      <c r="AR30" s="8"/>
      <c r="AS30" s="8"/>
      <c r="AT30" s="8"/>
      <c r="AU30" s="18"/>
    </row>
    <row r="31" spans="2:47" ht="17.5" x14ac:dyDescent="0.45">
      <c r="B31" s="17">
        <f t="shared" si="6"/>
        <v>27</v>
      </c>
      <c r="C31" s="4" t="s">
        <v>216</v>
      </c>
      <c r="D31" s="5" t="s">
        <v>214</v>
      </c>
      <c r="E31" s="4" t="s">
        <v>218</v>
      </c>
      <c r="F31" s="6">
        <f>+F23+1</f>
        <v>45342</v>
      </c>
      <c r="G31" s="6">
        <f>+F31+4</f>
        <v>45346</v>
      </c>
      <c r="H31" s="5" t="s">
        <v>215</v>
      </c>
      <c r="I31" s="8" t="str">
        <f t="shared" ref="I31:M34" si="12">+IF(AND($F31&lt;=I$4,I$4&lt;=$G31),1,"")</f>
        <v/>
      </c>
      <c r="J31" s="8" t="str">
        <f t="shared" si="12"/>
        <v/>
      </c>
      <c r="K31" s="8" t="str">
        <f t="shared" si="12"/>
        <v/>
      </c>
      <c r="L31" s="8" t="str">
        <f t="shared" si="12"/>
        <v/>
      </c>
      <c r="M31" s="8" t="str">
        <f t="shared" si="12"/>
        <v/>
      </c>
      <c r="N31" s="9"/>
      <c r="O31" s="9"/>
      <c r="P31" s="8" t="str">
        <f t="shared" ref="P31:T34" si="13">+IF(AND($F31&lt;=P$4,P$4&lt;=$G31),1,"")</f>
        <v/>
      </c>
      <c r="Q31" s="8" t="str">
        <f t="shared" si="13"/>
        <v/>
      </c>
      <c r="R31" s="8" t="str">
        <f t="shared" si="13"/>
        <v/>
      </c>
      <c r="S31" s="8" t="str">
        <f t="shared" si="13"/>
        <v/>
      </c>
      <c r="T31" s="8" t="str">
        <f t="shared" si="13"/>
        <v/>
      </c>
      <c r="U31" s="9"/>
      <c r="V31" s="9"/>
      <c r="W31" s="8" t="str">
        <f t="shared" ref="W31:AA34" si="14">+IF(AND($F31&lt;=W$4,W$4&lt;=$G31),1,"")</f>
        <v/>
      </c>
      <c r="X31" s="8" t="str">
        <f t="shared" si="14"/>
        <v/>
      </c>
      <c r="Y31" s="8" t="str">
        <f t="shared" si="14"/>
        <v/>
      </c>
      <c r="Z31" s="8" t="str">
        <f t="shared" si="14"/>
        <v/>
      </c>
      <c r="AA31" s="8" t="str">
        <f t="shared" si="14"/>
        <v/>
      </c>
      <c r="AB31" s="9"/>
      <c r="AC31" s="9"/>
      <c r="AD31" s="8" t="str">
        <f t="shared" ref="AD31:AH34" si="15">+IF(AND($F31&lt;=AD$4,AD$4&lt;=$G31),1,"")</f>
        <v/>
      </c>
      <c r="AE31" s="8" t="str">
        <f t="shared" si="15"/>
        <v/>
      </c>
      <c r="AF31" s="8" t="str">
        <f t="shared" si="15"/>
        <v/>
      </c>
      <c r="AG31" s="8" t="str">
        <f t="shared" si="15"/>
        <v/>
      </c>
      <c r="AH31" s="8" t="str">
        <f t="shared" si="15"/>
        <v/>
      </c>
      <c r="AI31" s="9"/>
      <c r="AJ31" s="9"/>
      <c r="AK31" s="8" t="str">
        <f t="shared" ref="AK31:AO34" si="16">+IF(AND($F31&lt;=AK$4,AK$4&lt;=$G31),1,"")</f>
        <v/>
      </c>
      <c r="AL31" s="8">
        <f t="shared" si="16"/>
        <v>1</v>
      </c>
      <c r="AM31" s="8">
        <f t="shared" si="16"/>
        <v>1</v>
      </c>
      <c r="AN31" s="8">
        <f t="shared" si="16"/>
        <v>1</v>
      </c>
      <c r="AO31" s="8">
        <f t="shared" si="16"/>
        <v>1</v>
      </c>
      <c r="AP31" s="9"/>
      <c r="AQ31" s="9"/>
      <c r="AR31" s="8" t="str">
        <f t="shared" ref="AR31:AU34" si="17">+IF(AND($F31&lt;=AR$4,AR$4&lt;=$G31),1,"")</f>
        <v/>
      </c>
      <c r="AS31" s="8" t="str">
        <f t="shared" si="17"/>
        <v/>
      </c>
      <c r="AT31" s="8" t="str">
        <f t="shared" si="17"/>
        <v/>
      </c>
      <c r="AU31" s="18" t="str">
        <f t="shared" si="17"/>
        <v/>
      </c>
    </row>
    <row r="32" spans="2:47" ht="17.5" x14ac:dyDescent="0.45">
      <c r="B32" s="17">
        <f t="shared" si="6"/>
        <v>28</v>
      </c>
      <c r="C32" s="4" t="s">
        <v>216</v>
      </c>
      <c r="D32" s="5" t="s">
        <v>240</v>
      </c>
      <c r="E32" s="4" t="s">
        <v>218</v>
      </c>
      <c r="F32" s="6">
        <v>45320</v>
      </c>
      <c r="G32" s="6">
        <f>+F32+11</f>
        <v>45331</v>
      </c>
      <c r="H32" s="5" t="s">
        <v>241</v>
      </c>
      <c r="I32" s="8" t="str">
        <f t="shared" si="12"/>
        <v/>
      </c>
      <c r="J32" s="8" t="str">
        <f t="shared" si="12"/>
        <v/>
      </c>
      <c r="K32" s="8" t="str">
        <f t="shared" si="12"/>
        <v/>
      </c>
      <c r="L32" s="8" t="str">
        <f t="shared" si="12"/>
        <v/>
      </c>
      <c r="M32" s="8" t="str">
        <f t="shared" si="12"/>
        <v/>
      </c>
      <c r="N32" s="9"/>
      <c r="O32" s="9"/>
      <c r="P32" s="8">
        <f t="shared" si="13"/>
        <v>1</v>
      </c>
      <c r="Q32" s="8">
        <f t="shared" si="13"/>
        <v>1</v>
      </c>
      <c r="R32" s="8">
        <f t="shared" si="13"/>
        <v>1</v>
      </c>
      <c r="S32" s="8">
        <f t="shared" si="13"/>
        <v>1</v>
      </c>
      <c r="T32" s="8">
        <f t="shared" si="13"/>
        <v>1</v>
      </c>
      <c r="U32" s="9"/>
      <c r="V32" s="9"/>
      <c r="W32" s="8">
        <f t="shared" si="14"/>
        <v>1</v>
      </c>
      <c r="X32" s="8">
        <f t="shared" si="14"/>
        <v>1</v>
      </c>
      <c r="Y32" s="8">
        <f t="shared" si="14"/>
        <v>1</v>
      </c>
      <c r="Z32" s="8">
        <f t="shared" si="14"/>
        <v>1</v>
      </c>
      <c r="AA32" s="8">
        <f t="shared" si="14"/>
        <v>1</v>
      </c>
      <c r="AB32" s="9"/>
      <c r="AC32" s="9"/>
      <c r="AD32" s="8" t="str">
        <f t="shared" si="15"/>
        <v/>
      </c>
      <c r="AE32" s="8" t="str">
        <f t="shared" si="15"/>
        <v/>
      </c>
      <c r="AF32" s="8" t="str">
        <f t="shared" si="15"/>
        <v/>
      </c>
      <c r="AG32" s="8" t="str">
        <f t="shared" si="15"/>
        <v/>
      </c>
      <c r="AH32" s="8" t="str">
        <f t="shared" si="15"/>
        <v/>
      </c>
      <c r="AI32" s="9"/>
      <c r="AJ32" s="9"/>
      <c r="AK32" s="8" t="str">
        <f t="shared" si="16"/>
        <v/>
      </c>
      <c r="AL32" s="8" t="str">
        <f t="shared" si="16"/>
        <v/>
      </c>
      <c r="AM32" s="8" t="str">
        <f t="shared" si="16"/>
        <v/>
      </c>
      <c r="AN32" s="8" t="str">
        <f t="shared" si="16"/>
        <v/>
      </c>
      <c r="AO32" s="8" t="str">
        <f t="shared" si="16"/>
        <v/>
      </c>
      <c r="AP32" s="9"/>
      <c r="AQ32" s="9"/>
      <c r="AR32" s="8" t="str">
        <f t="shared" si="17"/>
        <v/>
      </c>
      <c r="AS32" s="8" t="str">
        <f t="shared" si="17"/>
        <v/>
      </c>
      <c r="AT32" s="8" t="str">
        <f t="shared" si="17"/>
        <v/>
      </c>
      <c r="AU32" s="18" t="str">
        <f t="shared" si="17"/>
        <v/>
      </c>
    </row>
    <row r="33" spans="2:47" ht="17.5" x14ac:dyDescent="0.45">
      <c r="B33" s="17">
        <f t="shared" si="6"/>
        <v>29</v>
      </c>
      <c r="C33" s="4" t="s">
        <v>216</v>
      </c>
      <c r="D33" s="5" t="s">
        <v>242</v>
      </c>
      <c r="E33" s="4" t="s">
        <v>218</v>
      </c>
      <c r="F33" s="6">
        <f>+G$23+3</f>
        <v>45348</v>
      </c>
      <c r="G33" s="6">
        <f>+F33+1</f>
        <v>45349</v>
      </c>
      <c r="H33" s="5" t="s">
        <v>243</v>
      </c>
      <c r="I33" s="8" t="str">
        <f t="shared" si="12"/>
        <v/>
      </c>
      <c r="J33" s="8" t="str">
        <f t="shared" si="12"/>
        <v/>
      </c>
      <c r="K33" s="8" t="str">
        <f t="shared" si="12"/>
        <v/>
      </c>
      <c r="L33" s="8" t="str">
        <f t="shared" si="12"/>
        <v/>
      </c>
      <c r="M33" s="8" t="str">
        <f t="shared" si="12"/>
        <v/>
      </c>
      <c r="N33" s="9"/>
      <c r="O33" s="9"/>
      <c r="P33" s="8" t="str">
        <f t="shared" si="13"/>
        <v/>
      </c>
      <c r="Q33" s="8" t="str">
        <f t="shared" si="13"/>
        <v/>
      </c>
      <c r="R33" s="8" t="str">
        <f t="shared" si="13"/>
        <v/>
      </c>
      <c r="S33" s="8" t="str">
        <f t="shared" si="13"/>
        <v/>
      </c>
      <c r="T33" s="8" t="str">
        <f t="shared" si="13"/>
        <v/>
      </c>
      <c r="U33" s="9"/>
      <c r="V33" s="9"/>
      <c r="W33" s="8" t="str">
        <f t="shared" si="14"/>
        <v/>
      </c>
      <c r="X33" s="8" t="str">
        <f t="shared" si="14"/>
        <v/>
      </c>
      <c r="Y33" s="8" t="str">
        <f t="shared" si="14"/>
        <v/>
      </c>
      <c r="Z33" s="8" t="str">
        <f t="shared" si="14"/>
        <v/>
      </c>
      <c r="AA33" s="8" t="str">
        <f t="shared" si="14"/>
        <v/>
      </c>
      <c r="AB33" s="9"/>
      <c r="AC33" s="9"/>
      <c r="AD33" s="8" t="str">
        <f t="shared" si="15"/>
        <v/>
      </c>
      <c r="AE33" s="8" t="str">
        <f t="shared" si="15"/>
        <v/>
      </c>
      <c r="AF33" s="8" t="str">
        <f t="shared" si="15"/>
        <v/>
      </c>
      <c r="AG33" s="8" t="str">
        <f t="shared" si="15"/>
        <v/>
      </c>
      <c r="AH33" s="8" t="str">
        <f t="shared" si="15"/>
        <v/>
      </c>
      <c r="AI33" s="9"/>
      <c r="AJ33" s="9"/>
      <c r="AK33" s="8" t="str">
        <f t="shared" si="16"/>
        <v/>
      </c>
      <c r="AL33" s="8" t="str">
        <f t="shared" si="16"/>
        <v/>
      </c>
      <c r="AM33" s="8" t="str">
        <f t="shared" si="16"/>
        <v/>
      </c>
      <c r="AN33" s="8" t="str">
        <f t="shared" si="16"/>
        <v/>
      </c>
      <c r="AO33" s="8" t="str">
        <f t="shared" si="16"/>
        <v/>
      </c>
      <c r="AP33" s="9"/>
      <c r="AQ33" s="9"/>
      <c r="AR33" s="8">
        <f t="shared" si="17"/>
        <v>1</v>
      </c>
      <c r="AS33" s="8">
        <f t="shared" si="17"/>
        <v>1</v>
      </c>
      <c r="AT33" s="8" t="str">
        <f t="shared" si="17"/>
        <v/>
      </c>
      <c r="AU33" s="18" t="str">
        <f t="shared" si="17"/>
        <v/>
      </c>
    </row>
    <row r="34" spans="2:47" ht="18" thickBot="1" x14ac:dyDescent="0.5">
      <c r="B34" s="19">
        <f t="shared" si="6"/>
        <v>30</v>
      </c>
      <c r="C34" s="20" t="s">
        <v>199</v>
      </c>
      <c r="D34" s="21" t="s">
        <v>244</v>
      </c>
      <c r="E34" s="20" t="s">
        <v>218</v>
      </c>
      <c r="F34" s="22">
        <f>+G$33+1</f>
        <v>45350</v>
      </c>
      <c r="G34" s="22">
        <f>+F34</f>
        <v>45350</v>
      </c>
      <c r="H34" s="21" t="s">
        <v>243</v>
      </c>
      <c r="I34" s="23" t="str">
        <f t="shared" si="12"/>
        <v/>
      </c>
      <c r="J34" s="23" t="str">
        <f t="shared" si="12"/>
        <v/>
      </c>
      <c r="K34" s="23" t="str">
        <f t="shared" si="12"/>
        <v/>
      </c>
      <c r="L34" s="23" t="str">
        <f t="shared" si="12"/>
        <v/>
      </c>
      <c r="M34" s="23" t="str">
        <f t="shared" si="12"/>
        <v/>
      </c>
      <c r="N34" s="24"/>
      <c r="O34" s="24"/>
      <c r="P34" s="23" t="str">
        <f t="shared" si="13"/>
        <v/>
      </c>
      <c r="Q34" s="23" t="str">
        <f t="shared" si="13"/>
        <v/>
      </c>
      <c r="R34" s="23" t="str">
        <f t="shared" si="13"/>
        <v/>
      </c>
      <c r="S34" s="23" t="str">
        <f t="shared" si="13"/>
        <v/>
      </c>
      <c r="T34" s="23" t="str">
        <f t="shared" si="13"/>
        <v/>
      </c>
      <c r="U34" s="24"/>
      <c r="V34" s="24"/>
      <c r="W34" s="23" t="str">
        <f t="shared" si="14"/>
        <v/>
      </c>
      <c r="X34" s="23" t="str">
        <f t="shared" si="14"/>
        <v/>
      </c>
      <c r="Y34" s="23" t="str">
        <f t="shared" si="14"/>
        <v/>
      </c>
      <c r="Z34" s="23" t="str">
        <f t="shared" si="14"/>
        <v/>
      </c>
      <c r="AA34" s="23" t="str">
        <f t="shared" si="14"/>
        <v/>
      </c>
      <c r="AB34" s="24"/>
      <c r="AC34" s="24"/>
      <c r="AD34" s="23" t="str">
        <f t="shared" si="15"/>
        <v/>
      </c>
      <c r="AE34" s="23" t="str">
        <f t="shared" si="15"/>
        <v/>
      </c>
      <c r="AF34" s="23" t="str">
        <f t="shared" si="15"/>
        <v/>
      </c>
      <c r="AG34" s="23" t="str">
        <f t="shared" si="15"/>
        <v/>
      </c>
      <c r="AH34" s="23" t="str">
        <f t="shared" si="15"/>
        <v/>
      </c>
      <c r="AI34" s="24"/>
      <c r="AJ34" s="24"/>
      <c r="AK34" s="23" t="str">
        <f t="shared" si="16"/>
        <v/>
      </c>
      <c r="AL34" s="23" t="str">
        <f t="shared" si="16"/>
        <v/>
      </c>
      <c r="AM34" s="23" t="str">
        <f t="shared" si="16"/>
        <v/>
      </c>
      <c r="AN34" s="23" t="str">
        <f t="shared" si="16"/>
        <v/>
      </c>
      <c r="AO34" s="23" t="str">
        <f t="shared" si="16"/>
        <v/>
      </c>
      <c r="AP34" s="24"/>
      <c r="AQ34" s="24"/>
      <c r="AR34" s="23" t="str">
        <f t="shared" si="17"/>
        <v/>
      </c>
      <c r="AS34" s="23" t="str">
        <f t="shared" si="17"/>
        <v/>
      </c>
      <c r="AT34" s="23">
        <f t="shared" si="17"/>
        <v>1</v>
      </c>
      <c r="AU34" s="25" t="str">
        <f t="shared" si="17"/>
        <v/>
      </c>
    </row>
  </sheetData>
  <conditionalFormatting sqref="I5:AU34">
    <cfRule type="cellIs" dxfId="0" priority="1" operator="equal">
      <formula>1</formula>
    </cfRule>
  </conditionalFormatting>
  <pageMargins left="0.25" right="0.25" top="0.75" bottom="0.75" header="0.3" footer="0.3"/>
  <pageSetup paperSize="9" scale="32" fitToHeight="0" orientation="landscape" r:id="rId1"/>
  <ignoredErrors>
    <ignoredError sqref="G8 G10 G21 G29 G16 G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carta gantt</vt:lpstr>
      <vt:lpstr>carta gannt GENERAL Transelec</vt:lpstr>
      <vt:lpstr>hora hora Talinay</vt:lpstr>
      <vt:lpstr>Hoja1</vt:lpstr>
      <vt:lpstr>'carta gannt GENERAL Transelec'!Área_de_impresión</vt:lpstr>
      <vt:lpstr>'carta gantt'!Área_de_impresión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cvf</dc:creator>
  <cp:keywords/>
  <dc:description/>
  <cp:lastModifiedBy>Ernesto Catrian</cp:lastModifiedBy>
  <cp:revision/>
  <dcterms:created xsi:type="dcterms:W3CDTF">2024-01-22T00:18:44Z</dcterms:created>
  <dcterms:modified xsi:type="dcterms:W3CDTF">2025-10-01T19:28:05Z</dcterms:modified>
  <cp:category/>
  <cp:contentStatus/>
</cp:coreProperties>
</file>